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关于调整“2026年度常态化帮扶资金项目库”\新建文件夹\"/>
    </mc:Choice>
  </mc:AlternateContent>
  <bookViews>
    <workbookView windowWidth="28800" windowHeight="12375"/>
  </bookViews>
  <sheets>
    <sheet name="年度项目计划表" sheetId="1" r:id="rId1"/>
    <sheet name="各县区资金数额统计" sheetId="2" r:id="rId2"/>
  </sheets>
  <externalReferences>
    <externalReference r:id="rId3"/>
  </externalReferences>
  <definedNames>
    <definedName name="_xlnm._FilterDatabase" localSheetId="0" hidden="1">年度项目计划表!$A$7:$W$7</definedName>
    <definedName name="_xlnm.Print_Titles" localSheetId="0">年度项目计划表!$2:$6</definedName>
    <definedName name="产业帮扶">[1]Sheet1!$A$2:$A$6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<sst xmlns="http://schemas.openxmlformats.org/spreadsheetml/2006/main" count="885" uniqueCount="384">
  <si>
    <t>附件</t>
  </si>
  <si>
    <t>米易县财政常态化帮扶资金（开发式帮扶任务）2026年度(调整后)项目实施计划表</t>
  </si>
  <si>
    <t>编制单位：米易县（市、区）</t>
  </si>
  <si>
    <t>序号</t>
  </si>
  <si>
    <t>项目名称</t>
  </si>
  <si>
    <t>项目库信息</t>
  </si>
  <si>
    <t>项目摘要</t>
  </si>
  <si>
    <t>实施时间</t>
  </si>
  <si>
    <t>项目预算总投资
（万元）</t>
  </si>
  <si>
    <t>以前年度资金安排情况</t>
  </si>
  <si>
    <t>2026年度计划安排常态化帮扶资金（开发式帮扶任务）（万元）</t>
  </si>
  <si>
    <t>备注</t>
  </si>
  <si>
    <t>项目库系统
项目编号</t>
  </si>
  <si>
    <t>项目类型</t>
  </si>
  <si>
    <t>项目二级类型</t>
  </si>
  <si>
    <t>项目子类型</t>
  </si>
  <si>
    <t>项目主管部门</t>
  </si>
  <si>
    <t>项目实施单位</t>
  </si>
  <si>
    <t>项目地点（乡、村）</t>
  </si>
  <si>
    <t>项目内容</t>
  </si>
  <si>
    <t>群众参与和利益联结机制</t>
  </si>
  <si>
    <t>是否跨年度项目</t>
  </si>
  <si>
    <t>实施年度</t>
  </si>
  <si>
    <t>拟安排衔接资金年度</t>
  </si>
  <si>
    <t>合计</t>
  </si>
  <si>
    <t>中央资金</t>
  </si>
  <si>
    <t>省级资金</t>
  </si>
  <si>
    <t>市（州）级资金</t>
  </si>
  <si>
    <t>县（市、区）级资金</t>
  </si>
  <si>
    <t>攀枝花市米易县芒果千亿级优势特色农业产业培育项目2026</t>
  </si>
  <si>
    <t>5300001277344521</t>
  </si>
  <si>
    <t>产业发展</t>
  </si>
  <si>
    <t>产业服务支撑项目</t>
  </si>
  <si>
    <t>农业社会化服务</t>
  </si>
  <si>
    <t>县农业农村局</t>
  </si>
  <si>
    <t>米易县</t>
  </si>
  <si>
    <t>一是建设高标准生产基地。安装微雨弥雾打药系统600亩，水肥药一体化智能系统260亩,高效节水灌溉管网1760亩；基地配套开展芒果整形修剪、肥水管理、病虫害防治、套袋、采摘、冬季清园等工作。二是新建水果商品化处理中心3个，芒果干加工中心3个。</t>
  </si>
  <si>
    <t>就业务工、固定分红、带动生产和帮助产销衔接等</t>
  </si>
  <si>
    <t>是</t>
  </si>
  <si>
    <t>2026年度</t>
  </si>
  <si>
    <t>2026年</t>
  </si>
  <si>
    <t>省级资金第二批拟安排378万元</t>
  </si>
  <si>
    <t>攀枝花市米易县蔬菜千亿级优势特色农业
产业培育项目2026</t>
  </si>
  <si>
    <t>5300001277347367</t>
  </si>
  <si>
    <t>一是新建智能化蔬菜育苗场1个，实施老旧大棚拆旧建新130亩，新建智能温室7000平方米，新建高山喜温蔬菜新品种试验示范及其绿色综合配套技术示范点100亩，示范推广蔬菜综合配套绿色防控技术约2000亩；二是改造农产品初加工中心1处，建设农产品加工厂2个，扩能建设外销包装材料厂2个；三是“阳光米易”蔬菜区域公用品牌宣传推介；四是协同攻坚关键技术5项。</t>
  </si>
  <si>
    <t>土地流转、订单收购、就业务工、固定分红、带动生产和帮助产销衔接等</t>
  </si>
  <si>
    <t>省级资金第二批拟安排1270万元</t>
  </si>
  <si>
    <t>项目管理费</t>
  </si>
  <si>
    <t>5300001356065810</t>
  </si>
  <si>
    <t>用于列支项目设计、监理、审计等项目管理支出。</t>
  </si>
  <si>
    <t>否</t>
  </si>
  <si>
    <t>中央资金第二批拟安排40万，省级资金第二批拟安排13万元，市级资金拟安排10万元</t>
  </si>
  <si>
    <t>草场镇克朗村8组产业道路改造项目</t>
  </si>
  <si>
    <t>5300001353813687</t>
  </si>
  <si>
    <t>配套设施项目</t>
  </si>
  <si>
    <t>产业园（区）</t>
  </si>
  <si>
    <t>草场镇</t>
  </si>
  <si>
    <t>克朗村</t>
  </si>
  <si>
    <t>改扩建道路0.5公里，水泥路面宽4.5米，厚0.2米。配套管涵、沟渠、挡墙、安防等附属设施。</t>
  </si>
  <si>
    <t>改善运输条件，降低农产品运输成本</t>
  </si>
  <si>
    <t>中央资金第二批拟安排48万</t>
  </si>
  <si>
    <t>易地扶贫搬迁贷款贴息</t>
  </si>
  <si>
    <t>5300001303674485</t>
  </si>
  <si>
    <t>易地搬迁后扶</t>
  </si>
  <si>
    <t>易地扶贫搬迁贷款债券贴息补助</t>
  </si>
  <si>
    <t>县发改局</t>
  </si>
  <si>
    <t>用于列支易地扶贫搬迁贷款贴息等支出。</t>
  </si>
  <si>
    <t>列支易地扶贫搬迁贷款贴息，促进搬迁户增收</t>
  </si>
  <si>
    <t>农业保险保费补贴</t>
  </si>
  <si>
    <t>5300001303725219</t>
  </si>
  <si>
    <t>金融保险配套项目</t>
  </si>
  <si>
    <t>特色产业保险保费补助</t>
  </si>
  <si>
    <t>县财政局</t>
  </si>
  <si>
    <t>全县农业保险</t>
  </si>
  <si>
    <t>提高应对自然风险能力，促进群众持续稳定增加收入，提升群众满意度。</t>
  </si>
  <si>
    <t>“雨露计划”职业教育补助2026</t>
  </si>
  <si>
    <t>5300001303831412</t>
  </si>
  <si>
    <t>巩固三保障成果</t>
  </si>
  <si>
    <t>教育</t>
  </si>
  <si>
    <t>享受“雨露计划”职业教育补助</t>
  </si>
  <si>
    <t>对具有正式学籍的中职、高职在读脱贫户（含监测户）学生进行助学补助（1500元/人/学期），以支持脱贫户（含监测户）学生顺利完成职业教育学习，顺利毕业。</t>
  </si>
  <si>
    <t>对具有正式学籍的中职、高职在读脱贫户（含监测户）学生进行助学补助（1500元/人/学期），以支持脱贫户（含监测户）学生顺利完成职业教育学习，顺利毕业。解决困难群众就学困难，提升群众满意度。</t>
  </si>
  <si>
    <t>中央资金第二批拟安排60万</t>
  </si>
  <si>
    <t>跨区域就业一次性交通补助</t>
  </si>
  <si>
    <t>5300001303868155</t>
  </si>
  <si>
    <t>就业项目</t>
  </si>
  <si>
    <t>务工补助</t>
  </si>
  <si>
    <t>交通费补助</t>
  </si>
  <si>
    <t>为脱贫人口、监测对象发放跨区域务工一次性交通补助</t>
  </si>
  <si>
    <t>为脱贫人口、监测对象发放跨区域务工就业一次性交通补助，减少脱贫群众和监测群众解决外出务工成本，激发提升群众务工积极性,提升群众满意度。</t>
  </si>
  <si>
    <t>中央资金第二批拟安排124万省级资金第二批拟安排132万元，市级资金拟安排28万元</t>
  </si>
  <si>
    <t>2026年监测户春节送温暖</t>
  </si>
  <si>
    <t>5300001304020472</t>
  </si>
  <si>
    <t>综合保障</t>
  </si>
  <si>
    <t>接受临时救助</t>
  </si>
  <si>
    <t>2026年春节送温暖（监测户）</t>
  </si>
  <si>
    <t>2026年春节送温暖（监测户），提升群众满意度。</t>
  </si>
  <si>
    <t>脱贫户产业小额贷款贴息</t>
  </si>
  <si>
    <t>5300001304062034</t>
  </si>
  <si>
    <t>小额贷款贴息</t>
  </si>
  <si>
    <t>补助脱贫户产业小额贷款贴息、促进群众持续稳定增加收入。提升群众满意度。</t>
  </si>
  <si>
    <t>2026年米易县广播电视村村通工程向户户通工程升级后运行维护项目</t>
  </si>
  <si>
    <t>5300001304085988</t>
  </si>
  <si>
    <t>乡村建设行动</t>
  </si>
  <si>
    <t>农村基础设施（含产业配套基础设施）</t>
  </si>
  <si>
    <t>数字乡村建设（信息通信基础设施建设、数字化、智能化建设等）</t>
  </si>
  <si>
    <t>县文化广播电视和旅游局</t>
  </si>
  <si>
    <t>聚焦人民听好广播看好电视问题，以均等化享有为基础，建立健全广播电视公共服务长效机制，保障人民群众基本试听权益，全面做好米易1572个电视户户通工程点、11个乡镇广播站、73个村级广播室、覆盖城乡的1个县级应急广播平台，7个乡级应急广播平台，65个村级应急广播平台；4座调频广播发射站，900余个广播终端的运行维护工作。</t>
  </si>
  <si>
    <t>有效提高广大群众精神文化生活水平,进一步提高全县应对各类突发事件时的信息采集能力、信息发布能力、决策指挥调度能力,拓宽了信息咨询发布渠道。</t>
  </si>
  <si>
    <t>米易县卫生健康乡村振兴救助基金</t>
  </si>
  <si>
    <t>5300001303737824</t>
  </si>
  <si>
    <t>健康</t>
  </si>
  <si>
    <t>接受医疗救助</t>
  </si>
  <si>
    <t>卫生健康局</t>
  </si>
  <si>
    <t>解决已脱贫人口和防止返贫监测对象在享受现有医疗保障制度和医疗帮扶政策基础上，仍然存在与看病就医直接相关的特殊困难。</t>
  </si>
  <si>
    <t>教育扶贫救助基金2026</t>
  </si>
  <si>
    <t>5300001304105989</t>
  </si>
  <si>
    <t>其他教育类项目</t>
  </si>
  <si>
    <t>教体局</t>
  </si>
  <si>
    <t>对享受现有教育保障制度和助学帮扶政策基础上仍然存在特殊困难的原建档立卡贫困家庭在读学生进行帮扶资助。</t>
  </si>
  <si>
    <t>困难群众救助资金项目</t>
  </si>
  <si>
    <t>民政局</t>
  </si>
  <si>
    <t>低保、特困、孤儿、临时救助、流浪乞讨人员救助。</t>
  </si>
  <si>
    <t>对低保、特困、孤儿、临时救助、流浪乞讨人员救助。</t>
  </si>
  <si>
    <t>白马镇马槟榔村三、四组道路硬化项目</t>
  </si>
  <si>
    <t>5300001238484835</t>
  </si>
  <si>
    <t>白马镇</t>
  </si>
  <si>
    <t>马槟榔村</t>
  </si>
  <si>
    <t>马槟榔村三、四组道路硬化项目共1.2公里，宽3.5米，厚0.2米，并配套排水沟和挡墙</t>
  </si>
  <si>
    <t>解决181户农产品运输，促进群众持续稳定增加收入</t>
  </si>
  <si>
    <t>白马镇马槟榔村3组产业道路硬化项目</t>
  </si>
  <si>
    <t>5300001359191252</t>
  </si>
  <si>
    <t>产业路、资源路、旅游路建设</t>
  </si>
  <si>
    <t>新建1.67公里宽3.0米、厚0.2米，配套30cm*30cm边沟、挡墙等设施。</t>
  </si>
  <si>
    <t>解决101户农产品运输，促进群众持续稳定增加收入</t>
  </si>
  <si>
    <t>攀莲镇青皮村214省道至棉花地道路整治项目</t>
  </si>
  <si>
    <t>5300001305827194</t>
  </si>
  <si>
    <t>攀莲镇</t>
  </si>
  <si>
    <t>青皮村</t>
  </si>
  <si>
    <t>道路整治2.1公里，配套完善边沟、挡墙、路基扩宽、涵洞等附属设施。</t>
  </si>
  <si>
    <t>方便青皮3组棉花地村民出行，农产品运输，促进产业发展，提高经济收入，带动米易鹌鹑养殖业发展。</t>
  </si>
  <si>
    <t>攀莲镇观音新村污水治理湿地项目</t>
  </si>
  <si>
    <t>5300001305840165</t>
  </si>
  <si>
    <t>人居环境整治</t>
  </si>
  <si>
    <t>农村污水治理</t>
  </si>
  <si>
    <t>米易生态环境局</t>
  </si>
  <si>
    <t>观音村</t>
  </si>
  <si>
    <t>拟新建集中型“格栅池＋三级厌氧＋人工湿地”1座。</t>
  </si>
  <si>
    <t>预计可处理攀莲镇观音村新村126户504人生活污水36.28吨/天，改善人居环境</t>
  </si>
  <si>
    <t>米易县丙谷镇牛棚村集体经济发展基地道路硬化项目</t>
  </si>
  <si>
    <t>5300001305093806</t>
  </si>
  <si>
    <t>丙谷镇</t>
  </si>
  <si>
    <t>牛棚村</t>
  </si>
  <si>
    <t>新建道路硬化1公里，砼路面宽3.5米，厚0.2米，配套沟渠、挡墙、安防等附属设施。</t>
  </si>
  <si>
    <t>该路建成后，改善了该道路的通行条件，长效解决了牛棚村集体经济发展基地产业发展以及通行困难的问题，解决61亩酸石榴种植基地运输成本高的问题，以及牛棚村4组43户136人产业发展以及通行困难的问题，带动脱贫户48人产业增收同时保证雨季行车及行人安全，解决消除安全隐患。有效促进了乡村振兴。</t>
  </si>
  <si>
    <t>普威镇西番村4社产业道路建设项目</t>
  </si>
  <si>
    <t>5300001341232879</t>
  </si>
  <si>
    <t>农村道路建设（通村路、通户路、小型桥梁等）</t>
  </si>
  <si>
    <t>普威镇</t>
  </si>
  <si>
    <t>西番村</t>
  </si>
  <si>
    <t>硬化道路1.5公里，路面宽度3.5米，混凝土面层，厚度20公分。</t>
  </si>
  <si>
    <t>硬化道路1.5公里，解决农产品运输，促进群众持续稳定增加收入</t>
  </si>
  <si>
    <t>草场镇晃桥村4、10组产业道路整治提升项目</t>
  </si>
  <si>
    <t>5300001340857732</t>
  </si>
  <si>
    <t>晃桥村</t>
  </si>
  <si>
    <t>在晃桥村4组至10组硬化产业道路0.65公里，宽3.5米，厚0.2米，配套边沟、挡墙等设施；对原有0.25公里3米宽的产业道路进行整治改造提升，连通晃桥集镇至亚拉风情广场农文旅环线。</t>
  </si>
  <si>
    <t>解决农产品运输，促进群众持续稳定增加收入</t>
  </si>
  <si>
    <t>丙谷镇头碾村10社山坪塘整治项目</t>
  </si>
  <si>
    <t>5300001305803050</t>
  </si>
  <si>
    <t>头碾村</t>
  </si>
  <si>
    <t>对丙谷镇头碾村山坪塘进行整治，并配套围栏等设施。</t>
  </si>
  <si>
    <t>整治头碾村山坪塘，解决农业用水问题</t>
  </si>
  <si>
    <t>普威雪梨产业园独树村七、八社道路硬化工程</t>
  </si>
  <si>
    <t>5300001309923159</t>
  </si>
  <si>
    <t>独树村</t>
  </si>
  <si>
    <t>硬化道路0.67公里，路基宽度5.5米，路面宽度4.5米，混凝土面层，厚度20公分，配套排水沟1.34公里。</t>
  </si>
  <si>
    <t>中央资金第二批拟安排80万</t>
  </si>
  <si>
    <t>得石镇黑谷田村4组垭口田至老学校产业道路硬化项目</t>
  </si>
  <si>
    <t>5300001307341546</t>
  </si>
  <si>
    <t>得石镇</t>
  </si>
  <si>
    <t>黑谷田村</t>
  </si>
  <si>
    <t>黑谷田村4组垭口田至老学校产业道路1公里砼路面宽3.5米，厚0.2米。</t>
  </si>
  <si>
    <t>中央资金第二批拟安排67万</t>
  </si>
  <si>
    <t>攀莲镇柳溪村5组、6组产业道路硬化项目</t>
  </si>
  <si>
    <t>5300001354221391</t>
  </si>
  <si>
    <t>柳溪村</t>
  </si>
  <si>
    <t>硬化路面2.85公里，路面宽3-3.5米，厚0.2米，配套完善边沟、挡墙、路基扩宽、涵洞等附属设施。</t>
  </si>
  <si>
    <t>中央资金第二批拟安排178万</t>
  </si>
  <si>
    <t>白马镇龙塘村振兴路建设项目</t>
  </si>
  <si>
    <t>5300001308138373</t>
  </si>
  <si>
    <t>龙塘村</t>
  </si>
  <si>
    <t>新建产业道路2.8km，路面宽度3.0m，厚度20cm；配套档墙、边沟等附属设施。</t>
  </si>
  <si>
    <t>中央资金第二批拟安排170万</t>
  </si>
  <si>
    <t>麻陇彝族乡云盘村1社产业路硬化项目</t>
  </si>
  <si>
    <t>5300001304033395</t>
  </si>
  <si>
    <t>麻陇彝族乡</t>
  </si>
  <si>
    <t>云盘村</t>
  </si>
  <si>
    <t>硬化白麻公路至（岩上）2.45公里，路面宽3.5米，路面结构型式：20cm厚路面，排水沟2.45公里。</t>
  </si>
  <si>
    <t>中央资金第二批拟安排164万</t>
  </si>
  <si>
    <t>新山乡坪山村15社产业道路硬化工程</t>
  </si>
  <si>
    <t>5300001278426236</t>
  </si>
  <si>
    <t>新山乡</t>
  </si>
  <si>
    <t>坪山村</t>
  </si>
  <si>
    <t>硬化道路1.6公里、宽3.5米、厚0.2米，配套建设排水沟及挡墙等附属设施。</t>
  </si>
  <si>
    <t>省级资金第二批拟安排108万元</t>
  </si>
  <si>
    <t>撒莲镇湾崃村河坝产业道路硬化项目</t>
  </si>
  <si>
    <t>5300001354219887</t>
  </si>
  <si>
    <t>撒莲镇</t>
  </si>
  <si>
    <t>湾崃村</t>
  </si>
  <si>
    <t>硬化道路1.1千米，其中0.9千米宽3.5米，厚0.2米；0.2千米宽3米，厚0.2米，配套建设排水沟及挡墙等附属设施。</t>
  </si>
  <si>
    <t>省级资金第二批拟安排69万元</t>
  </si>
  <si>
    <t>草场镇碗厂村3组刘顺才家到何家湾的枇杷产业路硬化项目</t>
  </si>
  <si>
    <t>5300001306795241</t>
  </si>
  <si>
    <t>碗厂村</t>
  </si>
  <si>
    <t>计划硬化生产道路1.5公里，水泥路面宽3米，厚0.2米。</t>
  </si>
  <si>
    <t>省级资金第二批拟安排94万元</t>
  </si>
  <si>
    <t>麻陇彝族乡黄草坪村7社产业路硬化项目</t>
  </si>
  <si>
    <t>5300001304117080</t>
  </si>
  <si>
    <t>黄草坪村</t>
  </si>
  <si>
    <t>硬化黄草坪村七社产业道路2.5公里，路面宽2.5米，路面结构型式：15cm厚路面。</t>
  </si>
  <si>
    <t>省级资金第二批拟安排54万元</t>
  </si>
  <si>
    <t>得石镇草坝村垭口至杉树堡产业道路硬化项目</t>
  </si>
  <si>
    <t>5300001307386983</t>
  </si>
  <si>
    <t>草坝村</t>
  </si>
  <si>
    <t>硬化草坝村垭口至杉树堡产业道路0.5公里，砼路面宽3.5米，厚0.2米。</t>
  </si>
  <si>
    <t>省级资金第二批拟安排34万元</t>
  </si>
  <si>
    <t>湾丘乡黄龙村大坪子道路硬化</t>
  </si>
  <si>
    <t>5300001304260808</t>
  </si>
  <si>
    <t>湾丘乡</t>
  </si>
  <si>
    <t>黄龙村</t>
  </si>
  <si>
    <t>硬化道路1.5公里宽3.5米厚0.2米，配套防护设施，排水设施。</t>
  </si>
  <si>
    <t>市级资金拟安排94万元</t>
  </si>
  <si>
    <t>丙谷镇雷窝村3组产业道路硬化项目</t>
  </si>
  <si>
    <t>5300001354219410</t>
  </si>
  <si>
    <t>雷窝村</t>
  </si>
  <si>
    <t>新建道路硬化1.5公里，砼路面宽3.5米，厚0.2米，配套沟渠、挡墙、安防等附属设施。</t>
  </si>
  <si>
    <t>白坡彝族乡核桃坪村3社产业路硬化项目</t>
  </si>
  <si>
    <t>5300001309660489</t>
  </si>
  <si>
    <t>白坡彝族乡</t>
  </si>
  <si>
    <t>核桃坪村</t>
  </si>
  <si>
    <t>产业道路硬化1km，有效路面宽3.5m，厚0.2m，设背沟及错车道，配套安全设施及标识牌。</t>
  </si>
  <si>
    <t>市级资金拟安排67万元</t>
  </si>
  <si>
    <t>攀莲镇贤家村9组1号弃土场道路整治项目</t>
  </si>
  <si>
    <t>5300001308877529</t>
  </si>
  <si>
    <t>贤家村</t>
  </si>
  <si>
    <t>硬化产业道路0.85公里，整治道路1公里，路面宽3-3.5米，厚0.2米，配套完善边沟、挡墙、路基扩宽、涵洞等附属设施</t>
  </si>
  <si>
    <t>市级资金拟安排72万元</t>
  </si>
  <si>
    <t>撒莲镇摩挲村十一社集中安置点至卢房道路硬化项目</t>
  </si>
  <si>
    <t>5300001306876192</t>
  </si>
  <si>
    <t>摩挲村</t>
  </si>
  <si>
    <t>硬化道路长2.3km、宽3米，厚0.2米，配套建设排水沟及挡墙等附属设施。</t>
  </si>
  <si>
    <t>市级资金拟安排155万元</t>
  </si>
  <si>
    <t>畜牧产业提质增效项目</t>
  </si>
  <si>
    <t>5300001354151273</t>
  </si>
  <si>
    <t>生产项目</t>
  </si>
  <si>
    <t>养殖业基地</t>
  </si>
  <si>
    <t>完成猪出栏15.62万头以上、牛出栏1.521万头以上、羊出栏11.46万只以上。</t>
  </si>
  <si>
    <t>完成猪出栏15.62万头以上、牛出栏1.521万头以上、羊出栏11.46万只以上。带动100余人发展畜牧养殖，预计人均年增收2000元。</t>
  </si>
  <si>
    <t>市级资金拟安排119万元</t>
  </si>
  <si>
    <t>得石村三社二滩梁子至保管室道路硬化项目</t>
  </si>
  <si>
    <t>5300001307183006</t>
  </si>
  <si>
    <t>得石村</t>
  </si>
  <si>
    <t>硬化得石村三社二滩梁子至保管室道路4.5公里，砼路面宽3.5米，厚0.2米，并设置必要的道路安全防护、排水沟、挡墙等设施</t>
  </si>
  <si>
    <t>改善道路出行条件，完善基础设施，减少出行及运输成本，促进产业发展。</t>
  </si>
  <si>
    <t>安全村五社产业道路硬化项目</t>
  </si>
  <si>
    <t>5300001306800654</t>
  </si>
  <si>
    <t>安全村</t>
  </si>
  <si>
    <t>硬化道路长2千米、宽3.5米、厚0.2米，配套建设排水沟及挡墙等附属设施。</t>
  </si>
  <si>
    <t>此项目建成后解决30户100余人番茄及早市蔬菜运输困难问题，大大减少群众运输成本，增加人居增收。</t>
  </si>
  <si>
    <t>麻陇彝族乡黄草坪村3社桥梁建设项目</t>
  </si>
  <si>
    <t>5300001304245150</t>
  </si>
  <si>
    <t>县交通运输局</t>
  </si>
  <si>
    <t>新建桥梁一座，长50m。</t>
  </si>
  <si>
    <t>该桥建成后，改善了该道路的通行条件，长效解决了黄草坪村289户1221人产业发展以及通行困难的问题，带动脱贫户531人产业增收，同时保证雨季行车及行人安全，解决消除安全隐患。有效促进了乡村振兴。</t>
  </si>
  <si>
    <t>普威镇板棚村小桥河沟危桥改造项目</t>
  </si>
  <si>
    <t>5300001304990475</t>
  </si>
  <si>
    <t>板棚村</t>
  </si>
  <si>
    <t>改造危桥1座，跨度18米，宽度4.5米。</t>
  </si>
  <si>
    <t>解决板棚村9-11社片区交通瓶颈问题，同时解决2000亩果树生产、农产品运输、有效利用土地，促进农产品发展，提高群众经济收入</t>
  </si>
  <si>
    <t>高隆村下坝口车厘子产业道路硬化项目</t>
  </si>
  <si>
    <t>5300001278360691</t>
  </si>
  <si>
    <t>高隆村</t>
  </si>
  <si>
    <t>硬化道路1.8公里、宽3.5米、厚0.2米，配套边沟、挡墙等基础设施。</t>
  </si>
  <si>
    <t>有效解决高隆村49户187人出行难问题，减少车厘子等农产品运输途中的损失，促进农村品销售，提升农户收入。</t>
  </si>
  <si>
    <t>湾丘乡热水村8组周家湾至苏家屋基产业道路建设项目</t>
  </si>
  <si>
    <t>5300001304301412</t>
  </si>
  <si>
    <t>热水村</t>
  </si>
  <si>
    <t>建设产业道路1.8公里，路面宽3.5米，厚0.18米，配套挡墙、排水沟、安防设施等。</t>
  </si>
  <si>
    <t>建设产业道路1.8公里,大大减少群众运输成本，增加人居增收。</t>
  </si>
  <si>
    <t>白坡彝族乡油房村5社生产用水项目</t>
  </si>
  <si>
    <t>5300001309605635</t>
  </si>
  <si>
    <t>油房村</t>
  </si>
  <si>
    <t>项目涉及安装管道DN60管2000米、修建沟渠1.35km、断面40*30cm。</t>
  </si>
  <si>
    <t>建设生产用水管道2000米，有效解决油房村5社生产用水。</t>
  </si>
  <si>
    <t>2026年到户增收产业项目</t>
  </si>
  <si>
    <t>5300001336215717</t>
  </si>
  <si>
    <t>脱贫户、低收入户、监测户到户增收产业项目</t>
  </si>
  <si>
    <t>为脱贫户、低收入户、监测户发展到户增收产业，促进群众增收。</t>
  </si>
  <si>
    <t>中央资金第二批拟安排37万</t>
  </si>
  <si>
    <t>脱贫人口（含监测人口）公益性岗位补贴项目</t>
  </si>
  <si>
    <t>5300001354166056</t>
  </si>
  <si>
    <t>公益性岗位</t>
  </si>
  <si>
    <t>开发乡村公益性岗位，安置低收入脱贫户（含监测人口）参与保洁、保绿、农村孤寡老人和留守儿童看护、社会治安协管、乡村沟渠道路清扫清理维护等村级公益性事务，促进脱贫户就业，增加脱贫户家庭收入。</t>
  </si>
  <si>
    <t>中央资金第二批拟安排50万</t>
  </si>
  <si>
    <t>草场镇沙坝村火车站提灌站</t>
  </si>
  <si>
    <t>5300001340863057</t>
  </si>
  <si>
    <t>小型农田水利设施建设</t>
  </si>
  <si>
    <t>沙坝村</t>
  </si>
  <si>
    <t>新 建 配 套 工 程 1 项 、 新 建 出 砖 混 水 池 1 座（2.0*1.2*1.0m）、新建砖混泵房 1 座（3.9*3.3*3.0m），安装真空罐 1 套（φ600*1800），安装管道泵 1 套(额定流量 150m³/h、扬程 27m、装机功率 22kW)及控制装置；新敷设给水管 320 米（D219×4.0 钢管）</t>
  </si>
  <si>
    <t>以水资源优化配置为纽带，串联农户生产收益、村集体增收、产业升级三大目标</t>
  </si>
  <si>
    <t>草场镇沙坝村六号桥提灌站</t>
  </si>
  <si>
    <t>5300001340864966</t>
  </si>
  <si>
    <t>改造电力配套工程 1 项、新建出砖混水池 1 座（2.0*1.2*1.0m）、新建砖混控制阀井 1 座（2.0*1.2*1.0m）、新建砖混泵房 1座（3.3*3.0*3.0m），安装潜泵集成装置 2 套（YST-800），安装下吸式潜水泵 2套(额定流量 170m³/h、扬程 28m、装机功率 25kW 1 用 1 备)及控制装置；新敷设给水管 380 米（De250,1.0MPa HDPE 管）</t>
  </si>
  <si>
    <t>产业发展技能培训项目</t>
  </si>
  <si>
    <t>5300001304030613</t>
  </si>
  <si>
    <t>人才培养</t>
  </si>
  <si>
    <t>为进一步持续巩固拓展脱贫攻坚成果、全面推进乡村振兴，努力培养一支有文化、懂技术、善经营、会管理的新型职业农民和高素质农民队伍（重点帮扶群体），组织开展产业发展技能培训。</t>
  </si>
  <si>
    <t>促进重点帮扶群体的就业能力，提升群众满意度。</t>
  </si>
  <si>
    <t>中央资金(奖励)拟安排5万</t>
  </si>
  <si>
    <t>普威镇板棚村12社产业道路硬化工程</t>
  </si>
  <si>
    <t>5300001309941104</t>
  </si>
  <si>
    <t>硬化道路1公里，路基宽度4.2米，路面宽度3.5米，混凝土面层，厚度20公分。</t>
  </si>
  <si>
    <t>中央资金(奖励)拟安排67万</t>
  </si>
  <si>
    <t>草场镇克朗村5组、10组产业道路硬化</t>
  </si>
  <si>
    <t>5300001306968168</t>
  </si>
  <si>
    <t>硬化道路长1.25公里，水泥路面宽3.5米，厚0.2米。</t>
  </si>
  <si>
    <t>中央资金(奖励)拟安排77万</t>
  </si>
  <si>
    <t>普威镇独树村三社至曹家村产业道路硬化工程</t>
  </si>
  <si>
    <t>5300001309924002</t>
  </si>
  <si>
    <t>白马镇田坝村产业道路硬化项目</t>
  </si>
  <si>
    <t>5300001359837777</t>
  </si>
  <si>
    <t>田坝村</t>
  </si>
  <si>
    <t>硬化产业道路长1.5公里，水泥路面宽3.5米，厚0.2米，配套边沟、挡墙等附属设施。</t>
  </si>
  <si>
    <t>新山傈僳族乡高隆村二台子高山蔬菜产业道路硬化项目</t>
  </si>
  <si>
    <t>5300001278367071</t>
  </si>
  <si>
    <t>硬化道路1.5公里，宽3.5米、厚0.2米，配套边沟、挡墙等基础设施。</t>
  </si>
  <si>
    <t>中央资金(奖励)拟安排101万</t>
  </si>
  <si>
    <t>白马镇田家村综合分拣中转场项目</t>
  </si>
  <si>
    <t>5300001308160214</t>
  </si>
  <si>
    <t>新型农村集体经济发展项目</t>
  </si>
  <si>
    <t>田家村</t>
  </si>
  <si>
    <t>土地场平整治、硬化地面平台5000㎡及周边配套设施建设；建设占地500㎡的仓储库房（钢结构）。</t>
  </si>
  <si>
    <t>促进集体增收，带动农户增收，提高群众满意度。</t>
  </si>
  <si>
    <t>草场镇顶针村农旅融合建设项目</t>
  </si>
  <si>
    <t>5300001340846898</t>
  </si>
  <si>
    <t>顶针村</t>
  </si>
  <si>
    <t>新建一座农产品展销中心和露营基地并配套相关基础设施。</t>
  </si>
  <si>
    <t>麻陇彝族乡马井村番茄苗培育基地项目建设</t>
  </si>
  <si>
    <t>5300001339038701</t>
  </si>
  <si>
    <t>马井村</t>
  </si>
  <si>
    <t>新建大棚并分区改造；建设灌溉与遮阳设施；配套基础设施；采购相关设备并安装。</t>
  </si>
  <si>
    <t>得石镇得石村“时运里”农文旅康田园综合体项目</t>
  </si>
  <si>
    <t>5300001337697626</t>
  </si>
  <si>
    <t>盘活原储木场闲置房屋150m²;打造“共享菜园”15亩，同时完善管网、沟渠等种植设施设备;改造“时运里”项目服务驿站周边空地为露营基地。</t>
  </si>
  <si>
    <t>柳溪村物流交易中心建设项目</t>
  </si>
  <si>
    <t>5300001340903452</t>
  </si>
  <si>
    <t>建设钢混结构大棚农产品交易区300㎡，冷冻库房区300㎡；配套地磅、分拣装卸设备等设施；硬化、平整场地。</t>
  </si>
  <si>
    <t>普威镇雪梨精深加工建设项目</t>
  </si>
  <si>
    <t>5300001341230128</t>
  </si>
  <si>
    <t>改造220㎡生产用房；改造180㎡管理用房；建设1条雪梨分拣包装生产线。</t>
  </si>
  <si>
    <t>湾丘彝族乡青山村共富驿站建设项目</t>
  </si>
  <si>
    <t>5300001304277349</t>
  </si>
  <si>
    <t>湾丘彝族乡</t>
  </si>
  <si>
    <t>青山村</t>
  </si>
  <si>
    <t>建设600㎡钢结构大棚，配套库房60㎡，配套管理用房90㎡，硬化场地600㎡等；建设50吨地磅1个及配套地磅操作间、排水沟等其他附属设施。</t>
  </si>
  <si>
    <t>单位</t>
  </si>
  <si>
    <t>开发式帮扶任务</t>
  </si>
  <si>
    <t>中央</t>
  </si>
  <si>
    <t>省级（）</t>
  </si>
  <si>
    <t>市级</t>
  </si>
  <si>
    <t>县级</t>
  </si>
  <si>
    <t>小计</t>
  </si>
  <si>
    <t>直接下达</t>
  </si>
  <si>
    <t>奖励资金市级二次分配下达</t>
  </si>
  <si>
    <t>已下达</t>
  </si>
  <si>
    <t>待下达</t>
  </si>
  <si>
    <t>其中，已固定使用内容的部分</t>
  </si>
  <si>
    <t>1.集体经济</t>
  </si>
  <si>
    <t>2.千亿优势特农业产业培育项目（续建）</t>
  </si>
  <si>
    <t>3.千亿优势特农业产业培育项目（新建）</t>
  </si>
  <si>
    <t>市级（待分配）</t>
  </si>
  <si>
    <t>分配市本级</t>
  </si>
  <si>
    <t>仁和区</t>
  </si>
  <si>
    <t>盐边县</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</si>
</sst>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Red]\(0.00\)"/>
  </numFmts>
  <fonts count="36">
    <font>
      <sz val="12"/>
      <name val="宋体"/>
      <charset val="134"/>
    </font>
    <font>
      <sz val="12"/>
      <name val="方正仿宋_GBK"/>
      <charset val="134"/>
    </font>
    <font>
      <sz val="12"/>
      <name val="仿宋"/>
      <charset val="134"/>
    </font>
    <font>
      <b/>
      <sz val="12"/>
      <name val="黑体"/>
      <charset val="134"/>
    </font>
    <font>
      <b/>
      <sz val="10"/>
      <name val="宋体"/>
      <charset val="134"/>
    </font>
    <font>
      <sz val="10"/>
      <name val="宋体"/>
      <charset val="134"/>
    </font>
    <font>
      <b/>
      <sz val="12"/>
      <name val="宋体"/>
      <charset val="134"/>
    </font>
    <font>
      <b/>
      <sz val="16"/>
      <name val="方正大标宋_GBK"/>
      <charset val="134"/>
    </font>
    <font>
      <sz val="20"/>
      <name val="方正小标宋简体"/>
      <charset val="134"/>
    </font>
    <font>
      <sz val="28"/>
      <name val="方正小标宋简体"/>
      <charset val="134"/>
    </font>
    <font>
      <sz val="12"/>
      <color rgb="FFFF0000"/>
      <name val="方正小标宋简体"/>
      <charset val="134"/>
    </font>
    <font>
      <sz val="10"/>
      <color rgb="FFFF0000"/>
      <name val="方正小标宋简体"/>
      <charset val="134"/>
    </font>
    <font>
      <sz val="10"/>
      <color indexed="8"/>
      <name val="宋体"/>
      <charset val="134"/>
    </font>
    <font>
      <sz val="11"/>
      <name val="Courier New"/>
      <charset val="134"/>
    </font>
    <font>
      <sz val="10"/>
      <color rgb="FF5F666C"/>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top style="thin">
        <color auto="1"/>
      </top>
      <bottom/>
      <diagonal/>
    </border>
    <border>
      <left style="thin">
        <color indexed="0"/>
      </left>
      <right style="thin">
        <color indexed="0"/>
      </right>
      <top style="thin">
        <color indexed="0"/>
      </top>
      <bottom style="thin">
        <color indexed="0"/>
      </bottom>
      <diagonal/>
    </border>
    <border>
      <left style="thin">
        <color indexed="8"/>
      </left>
      <right/>
      <top style="thin">
        <color indexed="8"/>
      </top>
      <bottom style="thin">
        <color indexed="8"/>
      </bottom>
      <diagonal/>
    </border>
    <border>
      <left style="thin">
        <color auto="1"/>
      </left>
      <right/>
      <top/>
      <bottom/>
      <diagonal/>
    </border>
    <border>
      <left style="thin">
        <color auto="1"/>
      </left>
      <right style="thin">
        <color auto="1"/>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14"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5" applyNumberFormat="0" applyFill="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4" fillId="0" borderId="0" applyNumberFormat="0" applyFill="0" applyBorder="0" applyAlignment="0" applyProtection="0">
      <alignment vertical="center"/>
    </xf>
    <xf numFmtId="0" fontId="25" fillId="3" borderId="17" applyNumberFormat="0" applyAlignment="0" applyProtection="0">
      <alignment vertical="center"/>
    </xf>
    <xf numFmtId="0" fontId="26" fillId="4" borderId="18" applyNumberFormat="0" applyAlignment="0" applyProtection="0">
      <alignment vertical="center"/>
    </xf>
    <xf numFmtId="0" fontId="27" fillId="4" borderId="17" applyNumberFormat="0" applyAlignment="0" applyProtection="0">
      <alignment vertical="center"/>
    </xf>
    <xf numFmtId="0" fontId="28" fillId="5" borderId="19" applyNumberFormat="0" applyAlignment="0" applyProtection="0">
      <alignment vertical="center"/>
    </xf>
    <xf numFmtId="0" fontId="29" fillId="0" borderId="20" applyNumberFormat="0" applyFill="0" applyAlignment="0" applyProtection="0">
      <alignment vertical="center"/>
    </xf>
    <xf numFmtId="0" fontId="30" fillId="0" borderId="21"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xf numFmtId="0" fontId="0" fillId="0" borderId="0"/>
    <xf numFmtId="0" fontId="0" fillId="0" borderId="0">
      <alignment vertical="center"/>
    </xf>
    <xf numFmtId="0" fontId="16" fillId="0" borderId="0">
      <alignment vertical="center"/>
    </xf>
    <xf numFmtId="0" fontId="0" fillId="0" borderId="0"/>
    <xf numFmtId="0" fontId="0" fillId="0" borderId="0">
      <alignment vertical="center"/>
    </xf>
  </cellStyleXfs>
  <cellXfs count="73">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center" vertical="center" wrapText="1"/>
    </xf>
    <xf numFmtId="0" fontId="0" fillId="0" borderId="7" xfId="0" applyBorder="1" applyAlignment="1">
      <alignment horizontal="center" vertical="center"/>
    </xf>
    <xf numFmtId="0" fontId="0" fillId="0" borderId="7" xfId="0" applyBorder="1" applyAlignment="1">
      <alignment horizontal="center" vertical="center" wrapText="1"/>
    </xf>
    <xf numFmtId="0" fontId="2" fillId="0" borderId="2" xfId="0" applyFont="1" applyBorder="1" applyAlignment="1">
      <alignment horizontal="center" vertical="center"/>
    </xf>
    <xf numFmtId="0" fontId="0" fillId="0" borderId="2" xfId="0" applyNumberFormat="1" applyBorder="1" applyAlignment="1">
      <alignment horizontal="center" vertical="center"/>
    </xf>
    <xf numFmtId="176" fontId="0" fillId="0" borderId="2" xfId="0" applyNumberFormat="1" applyBorder="1" applyAlignment="1">
      <alignment horizontal="center" vertical="center"/>
    </xf>
    <xf numFmtId="0" fontId="0" fillId="0" borderId="0" xfId="0" applyFont="1" applyFill="1" applyBorder="1" applyAlignment="1">
      <alignment vertical="center" wrapText="1"/>
    </xf>
    <xf numFmtId="0" fontId="0"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xf>
    <xf numFmtId="0" fontId="4" fillId="0" borderId="0" xfId="0" applyFont="1" applyFill="1" applyAlignment="1">
      <alignment vertical="center" wrapText="1"/>
    </xf>
    <xf numFmtId="0" fontId="5" fillId="0" borderId="0" xfId="0" applyFont="1" applyFill="1">
      <alignment vertical="center"/>
    </xf>
    <xf numFmtId="0" fontId="5" fillId="0" borderId="0" xfId="0" applyFont="1" applyFill="1" applyAlignment="1">
      <alignment vertical="center" wrapText="1"/>
    </xf>
    <xf numFmtId="0" fontId="0" fillId="0" borderId="0" xfId="0" applyFont="1" applyFill="1">
      <alignment vertical="center"/>
    </xf>
    <xf numFmtId="0" fontId="0" fillId="0" borderId="0" xfId="0" applyFont="1" applyFill="1" applyAlignment="1">
      <alignment horizontal="center" vertical="center"/>
    </xf>
    <xf numFmtId="0" fontId="6" fillId="0" borderId="0" xfId="0" applyFont="1" applyFill="1" applyAlignment="1">
      <alignment horizontal="center" vertical="center"/>
    </xf>
    <xf numFmtId="0" fontId="0" fillId="0" borderId="0" xfId="0" applyFont="1" applyFill="1" applyAlignment="1">
      <alignment vertical="center"/>
    </xf>
    <xf numFmtId="0" fontId="7" fillId="0" borderId="0" xfId="0" applyFont="1" applyFill="1" applyAlignment="1">
      <alignment horizontal="center" vertical="center"/>
    </xf>
    <xf numFmtId="0" fontId="8"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177" fontId="9"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3" fillId="0" borderId="2" xfId="0"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51"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0" borderId="9" xfId="0" applyFont="1" applyFill="1" applyBorder="1" applyAlignment="1">
      <alignment horizontal="center" vertical="center" wrapText="1"/>
    </xf>
    <xf numFmtId="0" fontId="12" fillId="0" borderId="2" xfId="51" applyFont="1" applyFill="1" applyBorder="1" applyAlignment="1">
      <alignment horizontal="center" vertical="center" wrapText="1"/>
    </xf>
    <xf numFmtId="0" fontId="12" fillId="0" borderId="2" xfId="51"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2" xfId="53" applyNumberFormat="1" applyFont="1" applyFill="1" applyBorder="1" applyAlignment="1">
      <alignment horizontal="center" vertical="center" wrapText="1"/>
    </xf>
    <xf numFmtId="0" fontId="5" fillId="0" borderId="2" xfId="54" applyFont="1" applyFill="1" applyBorder="1" applyAlignment="1">
      <alignment horizontal="center" vertical="center" wrapText="1"/>
    </xf>
    <xf numFmtId="0" fontId="13" fillId="0" borderId="8" xfId="0" applyFont="1" applyFill="1" applyBorder="1" applyAlignment="1">
      <alignment horizontal="center" vertical="center"/>
    </xf>
    <xf numFmtId="0" fontId="5" fillId="0" borderId="7" xfId="51" applyFont="1" applyFill="1" applyBorder="1" applyAlignment="1">
      <alignment horizontal="center" vertical="center" wrapText="1"/>
    </xf>
    <xf numFmtId="0" fontId="5" fillId="0" borderId="4" xfId="0" applyFont="1" applyFill="1" applyBorder="1" applyAlignment="1">
      <alignment horizontal="center" vertical="center"/>
    </xf>
    <xf numFmtId="0" fontId="12" fillId="0" borderId="2" xfId="51" applyFont="1" applyFill="1" applyBorder="1" applyAlignment="1" applyProtection="1">
      <alignment horizontal="center" vertical="center" wrapText="1"/>
    </xf>
    <xf numFmtId="0" fontId="5" fillId="0" borderId="12" xfId="0" applyFont="1" applyFill="1" applyBorder="1" applyAlignment="1">
      <alignment horizontal="center" vertical="center" wrapText="1"/>
    </xf>
    <xf numFmtId="0" fontId="12" fillId="0" borderId="2" xfId="53" applyNumberFormat="1" applyFont="1" applyFill="1" applyBorder="1" applyAlignment="1" applyProtection="1">
      <alignment horizontal="center" vertical="center" wrapText="1"/>
    </xf>
    <xf numFmtId="0" fontId="5" fillId="0" borderId="7" xfId="0" applyNumberFormat="1" applyFont="1" applyFill="1" applyBorder="1" applyAlignment="1">
      <alignment horizontal="center" vertical="center" wrapText="1"/>
    </xf>
    <xf numFmtId="0" fontId="5" fillId="0" borderId="2" xfId="51" applyNumberFormat="1" applyFont="1" applyFill="1" applyBorder="1" applyAlignment="1">
      <alignment horizontal="center" vertical="center" wrapText="1"/>
    </xf>
    <xf numFmtId="0" fontId="12" fillId="0" borderId="7" xfId="51" applyFont="1" applyFill="1" applyBorder="1" applyAlignment="1">
      <alignment horizontal="center" vertical="center" wrapText="1"/>
    </xf>
    <xf numFmtId="0" fontId="12" fillId="0" borderId="2" xfId="53" applyNumberFormat="1" applyFont="1" applyFill="1" applyBorder="1" applyAlignment="1">
      <alignment horizontal="center" vertical="center" wrapText="1"/>
    </xf>
    <xf numFmtId="0" fontId="14" fillId="0" borderId="13" xfId="0" applyFont="1" applyFill="1" applyBorder="1" applyAlignment="1">
      <alignment horizontal="center" vertical="center"/>
    </xf>
    <xf numFmtId="0" fontId="15" fillId="0" borderId="7" xfId="51" applyNumberFormat="1" applyFont="1" applyFill="1" applyBorder="1" applyAlignment="1">
      <alignment horizontal="center" vertical="center" wrapText="1"/>
    </xf>
    <xf numFmtId="49" fontId="5" fillId="0" borderId="2" xfId="0" applyNumberFormat="1"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15" fillId="0" borderId="2" xfId="0" applyFont="1" applyFill="1" applyBorder="1" applyAlignment="1">
      <alignment vertical="center" wrapText="1"/>
    </xf>
    <xf numFmtId="0" fontId="5" fillId="0" borderId="2" xfId="0" applyFont="1" applyFill="1" applyBorder="1" applyAlignment="1">
      <alignment vertical="center" wrapText="1"/>
    </xf>
    <xf numFmtId="0" fontId="5" fillId="0" borderId="2" xfId="0" applyFont="1" applyFill="1" applyBorder="1" applyAlignment="1">
      <alignment horizontal="justify" vertical="center" indent="2"/>
    </xf>
    <xf numFmtId="0" fontId="5" fillId="0" borderId="2" xfId="0" applyNumberFormat="1" applyFont="1" applyFill="1" applyBorder="1">
      <alignment vertical="center"/>
    </xf>
    <xf numFmtId="0" fontId="5" fillId="0" borderId="2" xfId="0" applyFont="1" applyFill="1" applyBorder="1" applyAlignment="1" quotePrefix="1">
      <alignment horizontal="center" vertical="center" wrapText="1"/>
    </xf>
    <xf numFmtId="0" fontId="5" fillId="0" borderId="8" xfId="0" applyFont="1" applyFill="1" applyBorder="1" applyAlignment="1" quotePrefix="1">
      <alignment horizontal="center"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3 2" xfId="50"/>
    <cellStyle name="常规_附件1-5" xfId="51"/>
    <cellStyle name="常规 4" xfId="52"/>
    <cellStyle name="常规 2" xfId="53"/>
    <cellStyle name="常规_附件1-5 2" xfId="54"/>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6&#24180;&#24180;&#24230;&#35745;&#21010;&#32479;&#35745;&#34920;\2026&#24180;&#20013;&#22830;&#21644;&#30465;&#32423;&#36130;&#25919;&#24120;&#24577;&#21270;&#24110;&#25206;&#36164;&#37329;&#65288;&#24320;&#21457;&#24335;&#24110;&#25206;&#20219;&#21153;&#26041;&#21521;&#65289;&#24180;&#24230;&#39033;&#30446;&#23454;&#26045;&#35745;&#21010;&#32479;&#35745;&#34920;8.3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年度项目实施计划（样表）"/>
      <sheetName val="Sheet2"/>
      <sheetName val="Sheet1"/>
    </sheetNames>
    <sheetDataSet>
      <sheetData sheetId="0"/>
      <sheetData sheetId="1"/>
      <sheetData sheetId="2"/>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69"/>
  <sheetViews>
    <sheetView tabSelected="1" view="pageBreakPreview" zoomScale="90" zoomScaleNormal="100" workbookViewId="0">
      <pane xSplit="2" ySplit="7" topLeftCell="H16" activePane="bottomRight" state="frozen"/>
      <selection/>
      <selection pane="topRight"/>
      <selection pane="bottomLeft"/>
      <selection pane="bottomRight" activeCell="J4" sqref="J4"/>
    </sheetView>
  </sheetViews>
  <sheetFormatPr defaultColWidth="9" defaultRowHeight="14.25"/>
  <cols>
    <col min="1" max="1" width="9" style="22"/>
    <col min="2" max="2" width="19.625" style="22" customWidth="1"/>
    <col min="3" max="3" width="11.25" style="22" customWidth="1"/>
    <col min="4" max="4" width="9" style="22"/>
    <col min="5" max="5" width="12.5" style="22" customWidth="1"/>
    <col min="6" max="6" width="14.25" style="22" customWidth="1"/>
    <col min="7" max="7" width="9" style="22"/>
    <col min="8" max="8" width="12.25" style="16" customWidth="1"/>
    <col min="9" max="9" width="12.25" style="22" customWidth="1"/>
    <col min="10" max="11" width="30.875" style="22" customWidth="1"/>
    <col min="12" max="14" width="9" style="22" customWidth="1"/>
    <col min="15" max="15" width="11.125" style="22" customWidth="1"/>
    <col min="16" max="17" width="9" style="22" customWidth="1"/>
    <col min="18" max="19" width="11" style="22" customWidth="1"/>
    <col min="20" max="20" width="10.375" style="22"/>
    <col min="21" max="21" width="12.125" style="22" customWidth="1"/>
    <col min="22" max="22" width="34.0583333333333" style="23" customWidth="1"/>
    <col min="23" max="23" width="9" style="22" hidden="1" customWidth="1"/>
    <col min="24" max="16384" width="9" style="22"/>
  </cols>
  <sheetData>
    <row r="1" ht="48" customHeight="1" spans="1:23">
      <c r="A1" s="24" t="s">
        <v>0</v>
      </c>
      <c r="B1" s="25"/>
      <c r="C1" s="25"/>
      <c r="M1" s="26"/>
      <c r="N1" s="26"/>
      <c r="O1" s="26"/>
      <c r="P1" s="26"/>
      <c r="Q1" s="26"/>
      <c r="R1" s="26"/>
      <c r="S1" s="26"/>
      <c r="T1" s="26"/>
      <c r="U1" s="26"/>
      <c r="V1" s="26"/>
    </row>
    <row r="2" s="15" customFormat="1" ht="38.1" customHeight="1" spans="1:23">
      <c r="A2" s="27" t="s">
        <v>1</v>
      </c>
      <c r="B2" s="27"/>
      <c r="C2" s="27"/>
      <c r="D2" s="27"/>
      <c r="E2" s="27"/>
      <c r="F2" s="27"/>
      <c r="G2" s="27"/>
      <c r="H2" s="27"/>
      <c r="I2" s="27"/>
      <c r="J2" s="27"/>
      <c r="K2" s="27"/>
      <c r="L2" s="27"/>
      <c r="M2" s="27"/>
      <c r="N2" s="27"/>
      <c r="O2" s="27"/>
      <c r="P2" s="27"/>
      <c r="Q2" s="27"/>
      <c r="R2" s="27"/>
      <c r="S2" s="27"/>
      <c r="T2" s="27"/>
      <c r="U2" s="27"/>
      <c r="V2" s="27"/>
    </row>
    <row r="3" s="16" customFormat="1" ht="27" customHeight="1" spans="1:23">
      <c r="A3" s="28" t="s">
        <v>2</v>
      </c>
      <c r="B3" s="28"/>
      <c r="C3" s="28"/>
      <c r="D3" s="29"/>
      <c r="E3" s="29"/>
      <c r="F3" s="29"/>
      <c r="G3" s="29"/>
      <c r="H3" s="29"/>
      <c r="I3" s="29"/>
      <c r="J3" s="29"/>
      <c r="K3" s="29"/>
      <c r="L3" s="29"/>
      <c r="M3" s="29"/>
      <c r="N3" s="29"/>
      <c r="O3" s="30"/>
      <c r="P3" s="29"/>
      <c r="Q3" s="29"/>
      <c r="R3" s="30"/>
      <c r="S3" s="30"/>
      <c r="T3" s="30"/>
      <c r="U3" s="30"/>
      <c r="V3" s="29"/>
    </row>
    <row r="4" s="16" customFormat="1" ht="80" customHeight="1" spans="1:23">
      <c r="A4" s="28"/>
      <c r="B4" s="28"/>
      <c r="C4" s="28"/>
      <c r="D4" s="29"/>
      <c r="E4" s="29"/>
      <c r="F4" s="29"/>
      <c r="G4" s="29"/>
      <c r="H4" s="29"/>
      <c r="I4" s="29"/>
      <c r="J4" s="29"/>
      <c r="K4" s="29"/>
      <c r="L4" s="29"/>
      <c r="M4" s="29"/>
      <c r="N4" s="29"/>
      <c r="O4" s="30"/>
      <c r="P4" s="29"/>
      <c r="Q4" s="31"/>
      <c r="R4" s="31"/>
      <c r="S4" s="31"/>
      <c r="T4" s="31"/>
      <c r="U4" s="31"/>
      <c r="V4" s="32"/>
    </row>
    <row r="5" s="17" customFormat="1" ht="33.6" customHeight="1" spans="1:23">
      <c r="A5" s="33" t="s">
        <v>3</v>
      </c>
      <c r="B5" s="33" t="s">
        <v>4</v>
      </c>
      <c r="C5" s="33" t="s">
        <v>5</v>
      </c>
      <c r="D5" s="33"/>
      <c r="E5" s="33"/>
      <c r="F5" s="33"/>
      <c r="G5" s="33" t="s">
        <v>6</v>
      </c>
      <c r="H5" s="33"/>
      <c r="I5" s="33"/>
      <c r="J5" s="33"/>
      <c r="K5" s="33"/>
      <c r="L5" s="33" t="s">
        <v>7</v>
      </c>
      <c r="M5" s="33"/>
      <c r="N5" s="33"/>
      <c r="O5" s="34" t="s">
        <v>8</v>
      </c>
      <c r="P5" s="34" t="s">
        <v>9</v>
      </c>
      <c r="Q5" s="33" t="s">
        <v>10</v>
      </c>
      <c r="R5" s="33"/>
      <c r="S5" s="33"/>
      <c r="T5" s="33"/>
      <c r="U5" s="33"/>
      <c r="V5" s="34" t="s">
        <v>11</v>
      </c>
    </row>
    <row r="6" s="18" customFormat="1" ht="66" customHeight="1" spans="1:23">
      <c r="A6" s="33"/>
      <c r="B6" s="33"/>
      <c r="C6" s="33" t="s">
        <v>12</v>
      </c>
      <c r="D6" s="33" t="s">
        <v>13</v>
      </c>
      <c r="E6" s="33" t="s">
        <v>14</v>
      </c>
      <c r="F6" s="33" t="s">
        <v>15</v>
      </c>
      <c r="G6" s="33" t="s">
        <v>16</v>
      </c>
      <c r="H6" s="33" t="s">
        <v>17</v>
      </c>
      <c r="I6" s="33" t="s">
        <v>18</v>
      </c>
      <c r="J6" s="33" t="s">
        <v>19</v>
      </c>
      <c r="K6" s="33" t="s">
        <v>20</v>
      </c>
      <c r="L6" s="33" t="s">
        <v>21</v>
      </c>
      <c r="M6" s="33" t="s">
        <v>22</v>
      </c>
      <c r="N6" s="33" t="s">
        <v>23</v>
      </c>
      <c r="O6" s="34"/>
      <c r="P6" s="34"/>
      <c r="Q6" s="34" t="s">
        <v>24</v>
      </c>
      <c r="R6" s="34" t="s">
        <v>25</v>
      </c>
      <c r="S6" s="34" t="s">
        <v>26</v>
      </c>
      <c r="T6" s="34" t="s">
        <v>27</v>
      </c>
      <c r="U6" s="34" t="s">
        <v>28</v>
      </c>
      <c r="V6" s="34"/>
    </row>
    <row r="7" s="19" customFormat="1" ht="30.95" customHeight="1" spans="1:23">
      <c r="A7" s="35"/>
      <c r="B7" s="36"/>
      <c r="C7" s="35"/>
      <c r="D7" s="35"/>
      <c r="E7" s="35"/>
      <c r="F7" s="35"/>
      <c r="G7" s="35"/>
      <c r="H7" s="35"/>
      <c r="I7" s="35"/>
      <c r="J7" s="35"/>
      <c r="K7" s="35"/>
      <c r="L7" s="35"/>
      <c r="M7" s="35"/>
      <c r="N7" s="35"/>
      <c r="O7" s="37">
        <f>SUM(O8:O69)</f>
        <v>13594.99</v>
      </c>
      <c r="P7" s="37">
        <f t="shared" ref="P7:U7" si="0">SUM(P8:P69)</f>
        <v>2990</v>
      </c>
      <c r="Q7" s="37">
        <f t="shared" si="0"/>
        <v>9035.19</v>
      </c>
      <c r="R7" s="37">
        <f t="shared" si="0"/>
        <v>2784</v>
      </c>
      <c r="S7" s="37">
        <f t="shared" si="0"/>
        <v>3342</v>
      </c>
      <c r="T7" s="37">
        <f t="shared" si="0"/>
        <v>639</v>
      </c>
      <c r="U7" s="37">
        <f t="shared" si="0"/>
        <v>2270.19</v>
      </c>
      <c r="V7" s="38"/>
    </row>
    <row r="8" s="20" customFormat="1" ht="89" customHeight="1" spans="1:23">
      <c r="A8" s="39">
        <v>1</v>
      </c>
      <c r="B8" s="40" t="s">
        <v>29</v>
      </c>
      <c r="C8" s="41" t="s">
        <v>30</v>
      </c>
      <c r="D8" s="42" t="s">
        <v>31</v>
      </c>
      <c r="E8" s="43" t="s">
        <v>32</v>
      </c>
      <c r="F8" s="42" t="s">
        <v>33</v>
      </c>
      <c r="G8" s="43" t="s">
        <v>34</v>
      </c>
      <c r="H8" s="43" t="s">
        <v>34</v>
      </c>
      <c r="I8" s="44" t="s">
        <v>35</v>
      </c>
      <c r="J8" s="43" t="s">
        <v>36</v>
      </c>
      <c r="K8" s="43" t="s">
        <v>37</v>
      </c>
      <c r="L8" s="42" t="s">
        <v>38</v>
      </c>
      <c r="M8" s="43" t="s">
        <v>39</v>
      </c>
      <c r="N8" s="43" t="s">
        <v>40</v>
      </c>
      <c r="O8" s="45">
        <v>1018</v>
      </c>
      <c r="P8" s="45">
        <v>640</v>
      </c>
      <c r="Q8" s="45">
        <f t="shared" ref="Q8:Q26" si="1">R8+S8+T8+U8</f>
        <v>378</v>
      </c>
      <c r="R8" s="45"/>
      <c r="S8" s="45">
        <v>378</v>
      </c>
      <c r="T8" s="45"/>
      <c r="U8" s="39"/>
      <c r="V8" s="43"/>
      <c r="W8" s="21" t="s">
        <v>41</v>
      </c>
    </row>
    <row r="9" s="20" customFormat="1" ht="124" customHeight="1" spans="1:23">
      <c r="A9" s="39">
        <v>2</v>
      </c>
      <c r="B9" s="46" t="s">
        <v>42</v>
      </c>
      <c r="C9" s="41" t="s">
        <v>43</v>
      </c>
      <c r="D9" s="42" t="s">
        <v>31</v>
      </c>
      <c r="E9" s="43" t="s">
        <v>32</v>
      </c>
      <c r="F9" s="42" t="s">
        <v>33</v>
      </c>
      <c r="G9" s="43" t="s">
        <v>34</v>
      </c>
      <c r="H9" s="43" t="s">
        <v>34</v>
      </c>
      <c r="I9" s="44" t="s">
        <v>35</v>
      </c>
      <c r="J9" s="47" t="s">
        <v>44</v>
      </c>
      <c r="K9" s="43" t="s">
        <v>45</v>
      </c>
      <c r="L9" s="42" t="s">
        <v>38</v>
      </c>
      <c r="M9" s="43" t="s">
        <v>39</v>
      </c>
      <c r="N9" s="43" t="s">
        <v>40</v>
      </c>
      <c r="O9" s="48">
        <v>3620</v>
      </c>
      <c r="P9" s="45">
        <v>2350</v>
      </c>
      <c r="Q9" s="45">
        <f t="shared" si="1"/>
        <v>1270</v>
      </c>
      <c r="R9" s="45"/>
      <c r="S9" s="48">
        <v>1270</v>
      </c>
      <c r="T9" s="45"/>
      <c r="U9" s="39"/>
      <c r="V9" s="43"/>
      <c r="W9" s="21" t="s">
        <v>46</v>
      </c>
    </row>
    <row r="10" s="20" customFormat="1" ht="52" customHeight="1" spans="1:23">
      <c r="A10" s="39">
        <v>3</v>
      </c>
      <c r="B10" s="40" t="s">
        <v>47</v>
      </c>
      <c r="C10" s="73" t="s">
        <v>48</v>
      </c>
      <c r="D10" s="43" t="s">
        <v>47</v>
      </c>
      <c r="E10" s="43" t="s">
        <v>47</v>
      </c>
      <c r="F10" s="43" t="s">
        <v>47</v>
      </c>
      <c r="G10" s="43" t="s">
        <v>34</v>
      </c>
      <c r="H10" s="43" t="s">
        <v>34</v>
      </c>
      <c r="I10" s="43" t="s">
        <v>35</v>
      </c>
      <c r="J10" s="43" t="s">
        <v>49</v>
      </c>
      <c r="K10" s="43" t="s">
        <v>49</v>
      </c>
      <c r="L10" s="43" t="s">
        <v>50</v>
      </c>
      <c r="M10" s="43" t="s">
        <v>39</v>
      </c>
      <c r="N10" s="43" t="s">
        <v>39</v>
      </c>
      <c r="O10" s="39">
        <v>631.06</v>
      </c>
      <c r="P10" s="39"/>
      <c r="Q10" s="45">
        <f t="shared" si="1"/>
        <v>153.2</v>
      </c>
      <c r="R10" s="39">
        <v>40</v>
      </c>
      <c r="S10" s="39">
        <v>12.9</v>
      </c>
      <c r="T10" s="45">
        <v>10.3</v>
      </c>
      <c r="U10" s="39">
        <v>90</v>
      </c>
      <c r="V10" s="43"/>
      <c r="W10" s="21" t="s">
        <v>51</v>
      </c>
    </row>
    <row r="11" s="21" customFormat="1" ht="60" customHeight="1" spans="1:23">
      <c r="A11" s="39">
        <v>4</v>
      </c>
      <c r="B11" s="49" t="s">
        <v>52</v>
      </c>
      <c r="C11" s="41" t="s">
        <v>53</v>
      </c>
      <c r="D11" s="50" t="s">
        <v>31</v>
      </c>
      <c r="E11" s="50" t="s">
        <v>54</v>
      </c>
      <c r="F11" s="50" t="s">
        <v>55</v>
      </c>
      <c r="G11" s="43" t="s">
        <v>34</v>
      </c>
      <c r="H11" s="51" t="s">
        <v>56</v>
      </c>
      <c r="I11" s="43" t="s">
        <v>57</v>
      </c>
      <c r="J11" s="43" t="s">
        <v>58</v>
      </c>
      <c r="K11" s="43" t="s">
        <v>59</v>
      </c>
      <c r="L11" s="43" t="s">
        <v>50</v>
      </c>
      <c r="M11" s="43" t="s">
        <v>39</v>
      </c>
      <c r="N11" s="43" t="s">
        <v>39</v>
      </c>
      <c r="O11" s="45">
        <v>50</v>
      </c>
      <c r="P11" s="39"/>
      <c r="Q11" s="45">
        <f t="shared" si="1"/>
        <v>48</v>
      </c>
      <c r="R11" s="39">
        <v>48</v>
      </c>
      <c r="S11" s="39"/>
      <c r="T11" s="39"/>
      <c r="U11" s="39"/>
      <c r="V11" s="43"/>
      <c r="W11" s="21" t="s">
        <v>60</v>
      </c>
    </row>
    <row r="12" s="20" customFormat="1" ht="69" customHeight="1" spans="1:23">
      <c r="A12" s="39">
        <v>5</v>
      </c>
      <c r="B12" s="52" t="s">
        <v>61</v>
      </c>
      <c r="C12" s="43" t="s">
        <v>62</v>
      </c>
      <c r="D12" s="43" t="s">
        <v>63</v>
      </c>
      <c r="E12" s="43" t="s">
        <v>63</v>
      </c>
      <c r="F12" s="43" t="s">
        <v>64</v>
      </c>
      <c r="G12" s="43" t="s">
        <v>65</v>
      </c>
      <c r="H12" s="43" t="s">
        <v>65</v>
      </c>
      <c r="I12" s="44" t="s">
        <v>35</v>
      </c>
      <c r="J12" s="44" t="s">
        <v>66</v>
      </c>
      <c r="K12" s="43" t="s">
        <v>67</v>
      </c>
      <c r="L12" s="42" t="s">
        <v>50</v>
      </c>
      <c r="M12" s="43" t="s">
        <v>40</v>
      </c>
      <c r="N12" s="43" t="s">
        <v>40</v>
      </c>
      <c r="O12" s="53">
        <v>95</v>
      </c>
      <c r="P12" s="45"/>
      <c r="Q12" s="45">
        <f t="shared" si="1"/>
        <v>45</v>
      </c>
      <c r="R12" s="45">
        <v>45</v>
      </c>
      <c r="S12" s="45"/>
      <c r="T12" s="45"/>
      <c r="U12" s="45"/>
      <c r="V12" s="42"/>
    </row>
    <row r="13" s="20" customFormat="1" ht="84" customHeight="1" spans="1:23">
      <c r="A13" s="39">
        <v>6</v>
      </c>
      <c r="B13" s="52" t="s">
        <v>68</v>
      </c>
      <c r="C13" s="43" t="s">
        <v>69</v>
      </c>
      <c r="D13" s="43" t="s">
        <v>31</v>
      </c>
      <c r="E13" s="43" t="s">
        <v>70</v>
      </c>
      <c r="F13" s="43" t="s">
        <v>71</v>
      </c>
      <c r="G13" s="43" t="s">
        <v>72</v>
      </c>
      <c r="H13" s="43" t="s">
        <v>72</v>
      </c>
      <c r="I13" s="44" t="s">
        <v>35</v>
      </c>
      <c r="J13" s="44" t="s">
        <v>73</v>
      </c>
      <c r="K13" s="43" t="s">
        <v>74</v>
      </c>
      <c r="L13" s="42" t="s">
        <v>50</v>
      </c>
      <c r="M13" s="43" t="s">
        <v>40</v>
      </c>
      <c r="N13" s="43" t="s">
        <v>40</v>
      </c>
      <c r="O13" s="53">
        <v>1020</v>
      </c>
      <c r="P13" s="45"/>
      <c r="Q13" s="45">
        <f t="shared" si="1"/>
        <v>1020</v>
      </c>
      <c r="R13" s="45"/>
      <c r="S13" s="45"/>
      <c r="T13" s="45"/>
      <c r="U13" s="39">
        <v>1020</v>
      </c>
      <c r="V13" s="43"/>
    </row>
    <row r="14" s="22" customFormat="1" ht="72" spans="1:23">
      <c r="A14" s="39">
        <v>7</v>
      </c>
      <c r="B14" s="52" t="s">
        <v>75</v>
      </c>
      <c r="C14" s="43" t="s">
        <v>76</v>
      </c>
      <c r="D14" s="43" t="s">
        <v>77</v>
      </c>
      <c r="E14" s="43" t="s">
        <v>78</v>
      </c>
      <c r="F14" s="43" t="s">
        <v>79</v>
      </c>
      <c r="G14" s="43" t="s">
        <v>34</v>
      </c>
      <c r="H14" s="43" t="s">
        <v>34</v>
      </c>
      <c r="I14" s="44" t="s">
        <v>35</v>
      </c>
      <c r="J14" s="43" t="s">
        <v>80</v>
      </c>
      <c r="K14" s="43" t="s">
        <v>81</v>
      </c>
      <c r="L14" s="42" t="s">
        <v>50</v>
      </c>
      <c r="M14" s="43" t="s">
        <v>40</v>
      </c>
      <c r="N14" s="43" t="s">
        <v>40</v>
      </c>
      <c r="O14" s="53">
        <v>150</v>
      </c>
      <c r="P14" s="45"/>
      <c r="Q14" s="45">
        <f t="shared" si="1"/>
        <v>120</v>
      </c>
      <c r="R14" s="45">
        <f>60+60</f>
        <v>120</v>
      </c>
      <c r="S14" s="45"/>
      <c r="T14" s="45"/>
      <c r="U14" s="45"/>
      <c r="V14" s="42"/>
      <c r="W14" s="21" t="s">
        <v>82</v>
      </c>
    </row>
    <row r="15" s="22" customFormat="1" ht="96" spans="1:23">
      <c r="A15" s="39">
        <v>8</v>
      </c>
      <c r="B15" s="52" t="s">
        <v>83</v>
      </c>
      <c r="C15" s="43" t="s">
        <v>84</v>
      </c>
      <c r="D15" s="43" t="s">
        <v>85</v>
      </c>
      <c r="E15" s="43" t="s">
        <v>86</v>
      </c>
      <c r="F15" s="43" t="s">
        <v>87</v>
      </c>
      <c r="G15" s="43" t="s">
        <v>34</v>
      </c>
      <c r="H15" s="43" t="s">
        <v>34</v>
      </c>
      <c r="I15" s="44" t="s">
        <v>35</v>
      </c>
      <c r="J15" s="43" t="s">
        <v>88</v>
      </c>
      <c r="K15" s="54" t="s">
        <v>89</v>
      </c>
      <c r="L15" s="42" t="s">
        <v>50</v>
      </c>
      <c r="M15" s="43" t="s">
        <v>40</v>
      </c>
      <c r="N15" s="43" t="s">
        <v>40</v>
      </c>
      <c r="O15" s="53">
        <v>350</v>
      </c>
      <c r="P15" s="45"/>
      <c r="Q15" s="45">
        <f t="shared" si="1"/>
        <v>320</v>
      </c>
      <c r="R15" s="45">
        <f>16+94+20</f>
        <v>130</v>
      </c>
      <c r="S15" s="45">
        <f>35+107+15</f>
        <v>157</v>
      </c>
      <c r="T15" s="45">
        <v>33</v>
      </c>
      <c r="U15" s="45"/>
      <c r="V15" s="42"/>
      <c r="W15" s="21" t="s">
        <v>90</v>
      </c>
    </row>
    <row r="16" s="22" customFormat="1" ht="44" customHeight="1" spans="1:23">
      <c r="A16" s="39">
        <v>9</v>
      </c>
      <c r="B16" s="52" t="s">
        <v>91</v>
      </c>
      <c r="C16" s="43" t="s">
        <v>92</v>
      </c>
      <c r="D16" s="43" t="s">
        <v>77</v>
      </c>
      <c r="E16" s="43" t="s">
        <v>93</v>
      </c>
      <c r="F16" s="43" t="s">
        <v>94</v>
      </c>
      <c r="G16" s="43" t="s">
        <v>34</v>
      </c>
      <c r="H16" s="43" t="s">
        <v>34</v>
      </c>
      <c r="I16" s="44" t="s">
        <v>35</v>
      </c>
      <c r="J16" s="43" t="s">
        <v>95</v>
      </c>
      <c r="K16" s="44" t="s">
        <v>96</v>
      </c>
      <c r="L16" s="42" t="s">
        <v>50</v>
      </c>
      <c r="M16" s="43" t="s">
        <v>40</v>
      </c>
      <c r="N16" s="43" t="s">
        <v>40</v>
      </c>
      <c r="O16" s="53">
        <v>5.19</v>
      </c>
      <c r="P16" s="45"/>
      <c r="Q16" s="45">
        <f t="shared" si="1"/>
        <v>5.19</v>
      </c>
      <c r="R16" s="45"/>
      <c r="S16" s="45"/>
      <c r="T16" s="45"/>
      <c r="U16" s="39">
        <v>5.19</v>
      </c>
      <c r="V16" s="42"/>
    </row>
    <row r="17" s="22" customFormat="1" ht="52" customHeight="1" spans="1:23">
      <c r="A17" s="39">
        <v>10</v>
      </c>
      <c r="B17" s="52" t="s">
        <v>97</v>
      </c>
      <c r="C17" s="43" t="s">
        <v>98</v>
      </c>
      <c r="D17" s="43" t="s">
        <v>31</v>
      </c>
      <c r="E17" s="43" t="s">
        <v>70</v>
      </c>
      <c r="F17" s="43" t="s">
        <v>99</v>
      </c>
      <c r="G17" s="43" t="s">
        <v>34</v>
      </c>
      <c r="H17" s="43" t="s">
        <v>34</v>
      </c>
      <c r="I17" s="44" t="s">
        <v>35</v>
      </c>
      <c r="J17" s="43" t="s">
        <v>97</v>
      </c>
      <c r="K17" s="43" t="s">
        <v>100</v>
      </c>
      <c r="L17" s="42" t="s">
        <v>50</v>
      </c>
      <c r="M17" s="43" t="s">
        <v>40</v>
      </c>
      <c r="N17" s="43" t="s">
        <v>40</v>
      </c>
      <c r="O17" s="53">
        <v>100</v>
      </c>
      <c r="P17" s="45"/>
      <c r="Q17" s="45">
        <f t="shared" si="1"/>
        <v>91.3</v>
      </c>
      <c r="R17" s="45">
        <v>90</v>
      </c>
      <c r="S17" s="45">
        <v>1.3</v>
      </c>
      <c r="T17" s="45"/>
      <c r="U17" s="45"/>
      <c r="V17" s="42"/>
    </row>
    <row r="18" s="22" customFormat="1" ht="108" spans="1:23">
      <c r="A18" s="39">
        <v>11</v>
      </c>
      <c r="B18" s="52" t="s">
        <v>101</v>
      </c>
      <c r="C18" s="43" t="s">
        <v>102</v>
      </c>
      <c r="D18" s="43" t="s">
        <v>103</v>
      </c>
      <c r="E18" s="43" t="s">
        <v>104</v>
      </c>
      <c r="F18" s="43" t="s">
        <v>105</v>
      </c>
      <c r="G18" s="43" t="s">
        <v>106</v>
      </c>
      <c r="H18" s="43" t="s">
        <v>106</v>
      </c>
      <c r="I18" s="44" t="s">
        <v>35</v>
      </c>
      <c r="J18" s="44" t="s">
        <v>107</v>
      </c>
      <c r="K18" s="43" t="s">
        <v>108</v>
      </c>
      <c r="L18" s="42" t="s">
        <v>50</v>
      </c>
      <c r="M18" s="43" t="s">
        <v>40</v>
      </c>
      <c r="N18" s="43" t="s">
        <v>40</v>
      </c>
      <c r="O18" s="53">
        <v>199.44</v>
      </c>
      <c r="P18" s="45"/>
      <c r="Q18" s="45">
        <f t="shared" si="1"/>
        <v>190</v>
      </c>
      <c r="R18" s="45"/>
      <c r="S18" s="45"/>
      <c r="T18" s="45"/>
      <c r="U18" s="39">
        <v>190</v>
      </c>
      <c r="V18" s="42"/>
    </row>
    <row r="19" s="22" customFormat="1" ht="46" customHeight="1" spans="1:23">
      <c r="A19" s="39">
        <v>12</v>
      </c>
      <c r="B19" s="46" t="s">
        <v>109</v>
      </c>
      <c r="C19" s="73" t="s">
        <v>110</v>
      </c>
      <c r="D19" s="55" t="s">
        <v>77</v>
      </c>
      <c r="E19" s="55" t="s">
        <v>111</v>
      </c>
      <c r="F19" s="55" t="s">
        <v>112</v>
      </c>
      <c r="G19" s="43" t="s">
        <v>113</v>
      </c>
      <c r="H19" s="43" t="s">
        <v>113</v>
      </c>
      <c r="I19" s="44" t="s">
        <v>35</v>
      </c>
      <c r="J19" s="56" t="s">
        <v>114</v>
      </c>
      <c r="K19" s="43" t="s">
        <v>114</v>
      </c>
      <c r="L19" s="42" t="s">
        <v>50</v>
      </c>
      <c r="M19" s="43" t="s">
        <v>40</v>
      </c>
      <c r="N19" s="43" t="s">
        <v>40</v>
      </c>
      <c r="O19" s="53">
        <v>200</v>
      </c>
      <c r="P19" s="45"/>
      <c r="Q19" s="45">
        <f t="shared" si="1"/>
        <v>200</v>
      </c>
      <c r="R19" s="45"/>
      <c r="S19" s="45"/>
      <c r="T19" s="45"/>
      <c r="U19" s="39">
        <v>200</v>
      </c>
      <c r="V19" s="42"/>
    </row>
    <row r="20" s="22" customFormat="1" ht="46" customHeight="1" spans="1:23">
      <c r="A20" s="39">
        <v>13</v>
      </c>
      <c r="B20" s="46" t="s">
        <v>115</v>
      </c>
      <c r="C20" s="73" t="s">
        <v>116</v>
      </c>
      <c r="D20" s="55" t="s">
        <v>77</v>
      </c>
      <c r="E20" s="55" t="s">
        <v>78</v>
      </c>
      <c r="F20" s="55" t="s">
        <v>117</v>
      </c>
      <c r="G20" s="43" t="s">
        <v>118</v>
      </c>
      <c r="H20" s="43" t="s">
        <v>118</v>
      </c>
      <c r="I20" s="44" t="s">
        <v>35</v>
      </c>
      <c r="J20" s="44" t="s">
        <v>119</v>
      </c>
      <c r="K20" s="43" t="s">
        <v>119</v>
      </c>
      <c r="L20" s="42" t="s">
        <v>50</v>
      </c>
      <c r="M20" s="43" t="s">
        <v>40</v>
      </c>
      <c r="N20" s="43" t="s">
        <v>40</v>
      </c>
      <c r="O20" s="53">
        <v>80</v>
      </c>
      <c r="P20" s="45"/>
      <c r="Q20" s="45">
        <f t="shared" si="1"/>
        <v>80</v>
      </c>
      <c r="R20" s="45"/>
      <c r="S20" s="45"/>
      <c r="T20" s="45"/>
      <c r="U20" s="39">
        <v>80</v>
      </c>
      <c r="V20" s="42"/>
    </row>
    <row r="21" s="22" customFormat="1" ht="46" customHeight="1" spans="1:23">
      <c r="A21" s="39">
        <v>14</v>
      </c>
      <c r="B21" s="57" t="s">
        <v>120</v>
      </c>
      <c r="C21" s="43"/>
      <c r="D21" s="55" t="s">
        <v>77</v>
      </c>
      <c r="E21" s="43" t="s">
        <v>93</v>
      </c>
      <c r="F21" s="43" t="s">
        <v>94</v>
      </c>
      <c r="G21" s="43" t="s">
        <v>121</v>
      </c>
      <c r="H21" s="43" t="s">
        <v>121</v>
      </c>
      <c r="I21" s="44" t="s">
        <v>35</v>
      </c>
      <c r="J21" s="44" t="s">
        <v>122</v>
      </c>
      <c r="K21" s="43" t="s">
        <v>123</v>
      </c>
      <c r="L21" s="42" t="s">
        <v>50</v>
      </c>
      <c r="M21" s="43" t="s">
        <v>40</v>
      </c>
      <c r="N21" s="43" t="s">
        <v>40</v>
      </c>
      <c r="O21" s="53">
        <v>475</v>
      </c>
      <c r="P21" s="45"/>
      <c r="Q21" s="45">
        <f t="shared" si="1"/>
        <v>475</v>
      </c>
      <c r="R21" s="45"/>
      <c r="S21" s="45"/>
      <c r="T21" s="45"/>
      <c r="U21" s="39">
        <v>475</v>
      </c>
      <c r="V21" s="42"/>
    </row>
    <row r="22" s="22" customFormat="1" ht="57" customHeight="1" spans="1:23">
      <c r="A22" s="39">
        <v>15</v>
      </c>
      <c r="B22" s="46" t="s">
        <v>124</v>
      </c>
      <c r="C22" s="43" t="s">
        <v>125</v>
      </c>
      <c r="D22" s="43" t="s">
        <v>31</v>
      </c>
      <c r="E22" s="43" t="s">
        <v>54</v>
      </c>
      <c r="F22" s="43" t="s">
        <v>55</v>
      </c>
      <c r="G22" s="43" t="s">
        <v>34</v>
      </c>
      <c r="H22" s="43" t="s">
        <v>126</v>
      </c>
      <c r="I22" s="44" t="s">
        <v>127</v>
      </c>
      <c r="J22" s="47" t="s">
        <v>128</v>
      </c>
      <c r="K22" s="43" t="s">
        <v>129</v>
      </c>
      <c r="L22" s="42" t="s">
        <v>50</v>
      </c>
      <c r="M22" s="43" t="s">
        <v>40</v>
      </c>
      <c r="N22" s="43" t="s">
        <v>40</v>
      </c>
      <c r="O22" s="48">
        <v>100</v>
      </c>
      <c r="P22" s="45"/>
      <c r="Q22" s="45">
        <f t="shared" si="1"/>
        <v>85</v>
      </c>
      <c r="R22" s="45"/>
      <c r="S22" s="45">
        <v>85</v>
      </c>
      <c r="T22" s="45"/>
      <c r="U22" s="39"/>
      <c r="V22" s="42"/>
    </row>
    <row r="23" s="22" customFormat="1" ht="57" customHeight="1" spans="1:23">
      <c r="A23" s="39">
        <v>16</v>
      </c>
      <c r="B23" s="46" t="s">
        <v>130</v>
      </c>
      <c r="C23" s="73" t="s">
        <v>131</v>
      </c>
      <c r="D23" s="55" t="s">
        <v>103</v>
      </c>
      <c r="E23" s="55" t="s">
        <v>104</v>
      </c>
      <c r="F23" s="55" t="s">
        <v>132</v>
      </c>
      <c r="G23" s="43" t="s">
        <v>34</v>
      </c>
      <c r="H23" s="43" t="s">
        <v>126</v>
      </c>
      <c r="I23" s="44" t="s">
        <v>127</v>
      </c>
      <c r="J23" s="47" t="s">
        <v>133</v>
      </c>
      <c r="K23" s="43" t="s">
        <v>134</v>
      </c>
      <c r="L23" s="42" t="s">
        <v>50</v>
      </c>
      <c r="M23" s="43" t="s">
        <v>40</v>
      </c>
      <c r="N23" s="43" t="s">
        <v>40</v>
      </c>
      <c r="O23" s="48">
        <v>100</v>
      </c>
      <c r="P23" s="45"/>
      <c r="Q23" s="45">
        <f t="shared" si="1"/>
        <v>91</v>
      </c>
      <c r="R23" s="45"/>
      <c r="S23" s="45">
        <v>91</v>
      </c>
      <c r="T23" s="45"/>
      <c r="U23" s="39"/>
      <c r="V23" s="42"/>
    </row>
    <row r="24" s="22" customFormat="1" ht="45" customHeight="1" spans="1:23">
      <c r="A24" s="39">
        <v>17</v>
      </c>
      <c r="B24" s="46" t="s">
        <v>135</v>
      </c>
      <c r="C24" s="43" t="s">
        <v>136</v>
      </c>
      <c r="D24" s="43" t="s">
        <v>31</v>
      </c>
      <c r="E24" s="43" t="s">
        <v>54</v>
      </c>
      <c r="F24" s="43" t="s">
        <v>55</v>
      </c>
      <c r="G24" s="43" t="s">
        <v>34</v>
      </c>
      <c r="H24" s="43" t="s">
        <v>137</v>
      </c>
      <c r="I24" s="44" t="s">
        <v>138</v>
      </c>
      <c r="J24" s="47" t="s">
        <v>139</v>
      </c>
      <c r="K24" s="43" t="s">
        <v>140</v>
      </c>
      <c r="L24" s="42" t="s">
        <v>50</v>
      </c>
      <c r="M24" s="43" t="s">
        <v>40</v>
      </c>
      <c r="N24" s="43" t="s">
        <v>40</v>
      </c>
      <c r="O24" s="48">
        <v>190</v>
      </c>
      <c r="P24" s="45"/>
      <c r="Q24" s="45">
        <f t="shared" si="1"/>
        <v>170</v>
      </c>
      <c r="R24" s="45">
        <v>170</v>
      </c>
      <c r="S24" s="45"/>
      <c r="T24" s="45"/>
      <c r="U24" s="45"/>
      <c r="V24" s="42"/>
    </row>
    <row r="25" s="22" customFormat="1" ht="43" customHeight="1" spans="1:23">
      <c r="A25" s="39">
        <v>18</v>
      </c>
      <c r="B25" s="46" t="s">
        <v>141</v>
      </c>
      <c r="C25" s="43" t="s">
        <v>142</v>
      </c>
      <c r="D25" s="43" t="s">
        <v>103</v>
      </c>
      <c r="E25" s="43" t="s">
        <v>143</v>
      </c>
      <c r="F25" s="43" t="s">
        <v>144</v>
      </c>
      <c r="G25" s="43" t="s">
        <v>145</v>
      </c>
      <c r="H25" s="43" t="s">
        <v>137</v>
      </c>
      <c r="I25" s="44" t="s">
        <v>146</v>
      </c>
      <c r="J25" s="47" t="s">
        <v>147</v>
      </c>
      <c r="K25" s="43" t="s">
        <v>148</v>
      </c>
      <c r="L25" s="42" t="s">
        <v>50</v>
      </c>
      <c r="M25" s="43" t="s">
        <v>40</v>
      </c>
      <c r="N25" s="43" t="s">
        <v>40</v>
      </c>
      <c r="O25" s="48">
        <v>99.3</v>
      </c>
      <c r="P25" s="45"/>
      <c r="Q25" s="45">
        <f t="shared" si="1"/>
        <v>13.5</v>
      </c>
      <c r="R25" s="45"/>
      <c r="S25" s="45">
        <v>13.5</v>
      </c>
      <c r="T25" s="45"/>
      <c r="U25" s="45"/>
      <c r="V25" s="42"/>
    </row>
    <row r="26" s="22" customFormat="1" ht="96" spans="1:23">
      <c r="A26" s="39">
        <v>19</v>
      </c>
      <c r="B26" s="46" t="s">
        <v>149</v>
      </c>
      <c r="C26" s="43" t="s">
        <v>150</v>
      </c>
      <c r="D26" s="43" t="s">
        <v>31</v>
      </c>
      <c r="E26" s="43" t="s">
        <v>54</v>
      </c>
      <c r="F26" s="43" t="s">
        <v>55</v>
      </c>
      <c r="G26" s="43" t="s">
        <v>34</v>
      </c>
      <c r="H26" s="43" t="s">
        <v>151</v>
      </c>
      <c r="I26" s="44" t="s">
        <v>152</v>
      </c>
      <c r="J26" s="44" t="s">
        <v>153</v>
      </c>
      <c r="K26" s="43" t="s">
        <v>154</v>
      </c>
      <c r="L26" s="42" t="s">
        <v>50</v>
      </c>
      <c r="M26" s="43" t="s">
        <v>40</v>
      </c>
      <c r="N26" s="43" t="s">
        <v>40</v>
      </c>
      <c r="O26" s="48">
        <v>90</v>
      </c>
      <c r="P26" s="45"/>
      <c r="Q26" s="45">
        <f t="shared" si="1"/>
        <v>80</v>
      </c>
      <c r="R26" s="45">
        <v>80</v>
      </c>
      <c r="S26" s="45"/>
      <c r="T26" s="45"/>
      <c r="U26" s="45"/>
      <c r="V26" s="42"/>
    </row>
    <row r="27" s="22" customFormat="1" ht="39" customHeight="1" spans="1:23">
      <c r="A27" s="39">
        <v>20</v>
      </c>
      <c r="B27" s="46" t="s">
        <v>155</v>
      </c>
      <c r="C27" s="41" t="s">
        <v>156</v>
      </c>
      <c r="D27" s="41" t="s">
        <v>103</v>
      </c>
      <c r="E27" s="41" t="s">
        <v>104</v>
      </c>
      <c r="F27" s="41" t="s">
        <v>157</v>
      </c>
      <c r="G27" s="43" t="s">
        <v>34</v>
      </c>
      <c r="H27" s="43" t="s">
        <v>158</v>
      </c>
      <c r="I27" s="44" t="s">
        <v>159</v>
      </c>
      <c r="J27" s="44" t="s">
        <v>160</v>
      </c>
      <c r="K27" s="43" t="s">
        <v>161</v>
      </c>
      <c r="L27" s="42" t="s">
        <v>50</v>
      </c>
      <c r="M27" s="43" t="s">
        <v>40</v>
      </c>
      <c r="N27" s="43" t="s">
        <v>40</v>
      </c>
      <c r="O27" s="48">
        <v>98</v>
      </c>
      <c r="P27" s="45"/>
      <c r="Q27" s="45">
        <f t="shared" ref="Q27:Q49" si="2">R27+S27+T27+U27</f>
        <v>85</v>
      </c>
      <c r="R27" s="45"/>
      <c r="S27" s="45">
        <v>85</v>
      </c>
      <c r="T27" s="45"/>
      <c r="U27" s="39"/>
      <c r="V27" s="42"/>
    </row>
    <row r="28" s="22" customFormat="1" ht="78" customHeight="1" spans="1:23">
      <c r="A28" s="39">
        <v>21</v>
      </c>
      <c r="B28" s="46" t="s">
        <v>162</v>
      </c>
      <c r="C28" s="41" t="s">
        <v>163</v>
      </c>
      <c r="D28" s="41" t="s">
        <v>31</v>
      </c>
      <c r="E28" s="41" t="s">
        <v>54</v>
      </c>
      <c r="F28" s="41" t="s">
        <v>55</v>
      </c>
      <c r="G28" s="43" t="s">
        <v>34</v>
      </c>
      <c r="H28" s="43" t="s">
        <v>56</v>
      </c>
      <c r="I28" s="44" t="s">
        <v>164</v>
      </c>
      <c r="J28" s="44" t="s">
        <v>165</v>
      </c>
      <c r="K28" s="43" t="s">
        <v>166</v>
      </c>
      <c r="L28" s="42" t="s">
        <v>50</v>
      </c>
      <c r="M28" s="43" t="s">
        <v>40</v>
      </c>
      <c r="N28" s="43" t="s">
        <v>40</v>
      </c>
      <c r="O28" s="48">
        <v>62</v>
      </c>
      <c r="P28" s="45"/>
      <c r="Q28" s="45">
        <f t="shared" si="2"/>
        <v>55</v>
      </c>
      <c r="R28" s="45">
        <v>55</v>
      </c>
      <c r="S28" s="45"/>
      <c r="T28" s="45"/>
      <c r="U28" s="39"/>
      <c r="V28" s="43"/>
    </row>
    <row r="29" s="22" customFormat="1" ht="39" customHeight="1" spans="1:23">
      <c r="A29" s="39">
        <v>22</v>
      </c>
      <c r="B29" s="46" t="s">
        <v>167</v>
      </c>
      <c r="C29" s="41" t="s">
        <v>168</v>
      </c>
      <c r="D29" s="41" t="s">
        <v>31</v>
      </c>
      <c r="E29" s="41" t="s">
        <v>54</v>
      </c>
      <c r="F29" s="41" t="s">
        <v>55</v>
      </c>
      <c r="G29" s="43" t="s">
        <v>34</v>
      </c>
      <c r="H29" s="43" t="s">
        <v>151</v>
      </c>
      <c r="I29" s="44" t="s">
        <v>169</v>
      </c>
      <c r="J29" s="44" t="s">
        <v>170</v>
      </c>
      <c r="K29" s="43" t="s">
        <v>171</v>
      </c>
      <c r="L29" s="42" t="s">
        <v>50</v>
      </c>
      <c r="M29" s="43" t="s">
        <v>40</v>
      </c>
      <c r="N29" s="43" t="s">
        <v>40</v>
      </c>
      <c r="O29" s="48">
        <v>45</v>
      </c>
      <c r="P29" s="45"/>
      <c r="Q29" s="45">
        <f t="shared" si="2"/>
        <v>45</v>
      </c>
      <c r="R29" s="45">
        <v>45</v>
      </c>
      <c r="S29" s="45"/>
      <c r="T29" s="45"/>
      <c r="U29" s="39"/>
      <c r="V29" s="42"/>
    </row>
    <row r="30" s="22" customFormat="1" ht="39" customHeight="1" spans="1:23">
      <c r="A30" s="39">
        <v>23</v>
      </c>
      <c r="B30" s="46" t="s">
        <v>172</v>
      </c>
      <c r="C30" s="41" t="s">
        <v>173</v>
      </c>
      <c r="D30" s="41" t="s">
        <v>103</v>
      </c>
      <c r="E30" s="41" t="s">
        <v>104</v>
      </c>
      <c r="F30" s="41" t="s">
        <v>132</v>
      </c>
      <c r="G30" s="43" t="s">
        <v>34</v>
      </c>
      <c r="H30" s="43" t="s">
        <v>158</v>
      </c>
      <c r="I30" s="44" t="s">
        <v>174</v>
      </c>
      <c r="J30" s="44" t="s">
        <v>175</v>
      </c>
      <c r="K30" s="43" t="s">
        <v>166</v>
      </c>
      <c r="L30" s="42" t="s">
        <v>50</v>
      </c>
      <c r="M30" s="43" t="s">
        <v>40</v>
      </c>
      <c r="N30" s="43" t="s">
        <v>40</v>
      </c>
      <c r="O30" s="48">
        <v>90</v>
      </c>
      <c r="P30" s="45"/>
      <c r="Q30" s="45">
        <f t="shared" si="2"/>
        <v>80</v>
      </c>
      <c r="R30" s="45">
        <v>80</v>
      </c>
      <c r="S30" s="45"/>
      <c r="T30" s="45"/>
      <c r="U30" s="39"/>
      <c r="V30" s="43"/>
      <c r="W30" s="21" t="s">
        <v>176</v>
      </c>
    </row>
    <row r="31" s="22" customFormat="1" ht="39" customHeight="1" spans="1:23">
      <c r="A31" s="39">
        <v>24</v>
      </c>
      <c r="B31" s="43" t="s">
        <v>177</v>
      </c>
      <c r="C31" s="41" t="s">
        <v>178</v>
      </c>
      <c r="D31" s="41" t="s">
        <v>31</v>
      </c>
      <c r="E31" s="41" t="s">
        <v>54</v>
      </c>
      <c r="F31" s="41" t="s">
        <v>55</v>
      </c>
      <c r="G31" s="43" t="s">
        <v>34</v>
      </c>
      <c r="H31" s="43" t="s">
        <v>179</v>
      </c>
      <c r="I31" s="44" t="s">
        <v>180</v>
      </c>
      <c r="J31" s="44" t="s">
        <v>181</v>
      </c>
      <c r="K31" s="43" t="s">
        <v>166</v>
      </c>
      <c r="L31" s="42" t="s">
        <v>50</v>
      </c>
      <c r="M31" s="43" t="s">
        <v>40</v>
      </c>
      <c r="N31" s="43" t="s">
        <v>40</v>
      </c>
      <c r="O31" s="48">
        <v>75</v>
      </c>
      <c r="P31" s="45"/>
      <c r="Q31" s="45">
        <f t="shared" si="2"/>
        <v>67</v>
      </c>
      <c r="R31" s="45">
        <v>67</v>
      </c>
      <c r="S31" s="45"/>
      <c r="T31" s="45"/>
      <c r="U31" s="39"/>
      <c r="V31" s="42"/>
      <c r="W31" s="21" t="s">
        <v>182</v>
      </c>
    </row>
    <row r="32" s="22" customFormat="1" ht="39" customHeight="1" spans="1:23">
      <c r="A32" s="39">
        <v>25</v>
      </c>
      <c r="B32" s="43" t="s">
        <v>183</v>
      </c>
      <c r="C32" s="74" t="s">
        <v>184</v>
      </c>
      <c r="D32" s="41" t="s">
        <v>31</v>
      </c>
      <c r="E32" s="41" t="s">
        <v>54</v>
      </c>
      <c r="F32" s="41" t="s">
        <v>55</v>
      </c>
      <c r="G32" s="43" t="s">
        <v>34</v>
      </c>
      <c r="H32" s="43" t="s">
        <v>137</v>
      </c>
      <c r="I32" s="44" t="s">
        <v>185</v>
      </c>
      <c r="J32" s="44" t="s">
        <v>186</v>
      </c>
      <c r="K32" s="43" t="s">
        <v>166</v>
      </c>
      <c r="L32" s="42" t="s">
        <v>50</v>
      </c>
      <c r="M32" s="43" t="s">
        <v>40</v>
      </c>
      <c r="N32" s="43" t="s">
        <v>40</v>
      </c>
      <c r="O32" s="48">
        <v>199</v>
      </c>
      <c r="P32" s="45"/>
      <c r="Q32" s="45">
        <f t="shared" si="2"/>
        <v>178</v>
      </c>
      <c r="R32" s="45">
        <v>178</v>
      </c>
      <c r="S32" s="45"/>
      <c r="T32" s="45"/>
      <c r="U32" s="39"/>
      <c r="V32" s="42"/>
      <c r="W32" s="21" t="s">
        <v>187</v>
      </c>
    </row>
    <row r="33" s="22" customFormat="1" ht="39" customHeight="1" spans="1:23">
      <c r="A33" s="39">
        <v>26</v>
      </c>
      <c r="B33" s="49" t="s">
        <v>188</v>
      </c>
      <c r="C33" s="41" t="s">
        <v>189</v>
      </c>
      <c r="D33" s="41" t="s">
        <v>103</v>
      </c>
      <c r="E33" s="41" t="s">
        <v>104</v>
      </c>
      <c r="F33" s="41" t="s">
        <v>157</v>
      </c>
      <c r="G33" s="43" t="s">
        <v>34</v>
      </c>
      <c r="H33" s="43" t="s">
        <v>126</v>
      </c>
      <c r="I33" s="44" t="s">
        <v>190</v>
      </c>
      <c r="J33" s="58" t="s">
        <v>191</v>
      </c>
      <c r="K33" s="43" t="s">
        <v>166</v>
      </c>
      <c r="L33" s="42" t="s">
        <v>50</v>
      </c>
      <c r="M33" s="43" t="s">
        <v>40</v>
      </c>
      <c r="N33" s="43" t="s">
        <v>40</v>
      </c>
      <c r="O33" s="48">
        <v>190</v>
      </c>
      <c r="P33" s="45"/>
      <c r="Q33" s="45">
        <f t="shared" si="2"/>
        <v>170</v>
      </c>
      <c r="R33" s="45">
        <v>170</v>
      </c>
      <c r="S33" s="45"/>
      <c r="T33" s="45"/>
      <c r="U33" s="39"/>
      <c r="V33" s="42"/>
      <c r="W33" s="21" t="s">
        <v>192</v>
      </c>
    </row>
    <row r="34" s="22" customFormat="1" ht="39" customHeight="1" spans="1:23">
      <c r="A34" s="39">
        <v>27</v>
      </c>
      <c r="B34" s="59" t="s">
        <v>193</v>
      </c>
      <c r="C34" s="41" t="s">
        <v>194</v>
      </c>
      <c r="D34" s="41" t="s">
        <v>31</v>
      </c>
      <c r="E34" s="41" t="s">
        <v>54</v>
      </c>
      <c r="F34" s="41" t="s">
        <v>55</v>
      </c>
      <c r="G34" s="43" t="s">
        <v>34</v>
      </c>
      <c r="H34" s="43" t="s">
        <v>195</v>
      </c>
      <c r="I34" s="44" t="s">
        <v>196</v>
      </c>
      <c r="J34" s="43" t="s">
        <v>197</v>
      </c>
      <c r="K34" s="43" t="s">
        <v>166</v>
      </c>
      <c r="L34" s="42" t="s">
        <v>50</v>
      </c>
      <c r="M34" s="43" t="s">
        <v>40</v>
      </c>
      <c r="N34" s="43" t="s">
        <v>40</v>
      </c>
      <c r="O34" s="48">
        <v>183</v>
      </c>
      <c r="P34" s="45"/>
      <c r="Q34" s="45">
        <f t="shared" si="2"/>
        <v>164</v>
      </c>
      <c r="R34" s="45">
        <v>164</v>
      </c>
      <c r="S34" s="45"/>
      <c r="T34" s="45"/>
      <c r="U34" s="39"/>
      <c r="V34" s="42"/>
      <c r="W34" s="21" t="s">
        <v>198</v>
      </c>
    </row>
    <row r="35" s="22" customFormat="1" ht="39" customHeight="1" spans="1:23">
      <c r="A35" s="39">
        <v>28</v>
      </c>
      <c r="B35" s="43" t="s">
        <v>199</v>
      </c>
      <c r="C35" s="41" t="s">
        <v>200</v>
      </c>
      <c r="D35" s="41" t="s">
        <v>103</v>
      </c>
      <c r="E35" s="41" t="s">
        <v>104</v>
      </c>
      <c r="F35" s="41" t="s">
        <v>132</v>
      </c>
      <c r="G35" s="43" t="s">
        <v>34</v>
      </c>
      <c r="H35" s="43" t="s">
        <v>201</v>
      </c>
      <c r="I35" s="44" t="s">
        <v>202</v>
      </c>
      <c r="J35" s="43" t="s">
        <v>203</v>
      </c>
      <c r="K35" s="43" t="s">
        <v>166</v>
      </c>
      <c r="L35" s="42" t="s">
        <v>50</v>
      </c>
      <c r="M35" s="43" t="s">
        <v>40</v>
      </c>
      <c r="N35" s="43" t="s">
        <v>40</v>
      </c>
      <c r="O35" s="48">
        <v>104</v>
      </c>
      <c r="P35" s="45"/>
      <c r="Q35" s="45">
        <f t="shared" si="2"/>
        <v>93.6</v>
      </c>
      <c r="R35" s="45"/>
      <c r="S35" s="45">
        <v>93.6</v>
      </c>
      <c r="T35" s="45"/>
      <c r="U35" s="39"/>
      <c r="V35" s="42"/>
      <c r="W35" s="21" t="s">
        <v>204</v>
      </c>
    </row>
    <row r="36" s="22" customFormat="1" ht="39" customHeight="1" spans="1:23">
      <c r="A36" s="39">
        <v>29</v>
      </c>
      <c r="B36" s="43" t="s">
        <v>205</v>
      </c>
      <c r="C36" s="74" t="s">
        <v>206</v>
      </c>
      <c r="D36" s="41" t="s">
        <v>103</v>
      </c>
      <c r="E36" s="41" t="s">
        <v>104</v>
      </c>
      <c r="F36" s="41" t="s">
        <v>132</v>
      </c>
      <c r="G36" s="43" t="s">
        <v>34</v>
      </c>
      <c r="H36" s="43" t="s">
        <v>207</v>
      </c>
      <c r="I36" s="44" t="s">
        <v>208</v>
      </c>
      <c r="J36" s="44" t="s">
        <v>209</v>
      </c>
      <c r="K36" s="43" t="s">
        <v>166</v>
      </c>
      <c r="L36" s="42" t="s">
        <v>50</v>
      </c>
      <c r="M36" s="43" t="s">
        <v>40</v>
      </c>
      <c r="N36" s="43" t="s">
        <v>40</v>
      </c>
      <c r="O36" s="48">
        <v>71.5</v>
      </c>
      <c r="P36" s="45"/>
      <c r="Q36" s="45">
        <f t="shared" si="2"/>
        <v>64.5</v>
      </c>
      <c r="R36" s="45"/>
      <c r="S36" s="45">
        <v>64.5</v>
      </c>
      <c r="T36" s="45"/>
      <c r="U36" s="39"/>
      <c r="V36" s="42"/>
      <c r="W36" s="21" t="s">
        <v>210</v>
      </c>
    </row>
    <row r="37" s="22" customFormat="1" ht="39" customHeight="1" spans="1:23">
      <c r="A37" s="39">
        <v>30</v>
      </c>
      <c r="B37" s="43" t="s">
        <v>211</v>
      </c>
      <c r="C37" s="41" t="s">
        <v>212</v>
      </c>
      <c r="D37" s="41" t="s">
        <v>31</v>
      </c>
      <c r="E37" s="41" t="s">
        <v>54</v>
      </c>
      <c r="F37" s="41" t="s">
        <v>55</v>
      </c>
      <c r="G37" s="43" t="s">
        <v>34</v>
      </c>
      <c r="H37" s="43" t="s">
        <v>56</v>
      </c>
      <c r="I37" s="44" t="s">
        <v>213</v>
      </c>
      <c r="J37" s="44" t="s">
        <v>214</v>
      </c>
      <c r="K37" s="43" t="s">
        <v>166</v>
      </c>
      <c r="L37" s="42" t="s">
        <v>50</v>
      </c>
      <c r="M37" s="43" t="s">
        <v>40</v>
      </c>
      <c r="N37" s="43" t="s">
        <v>40</v>
      </c>
      <c r="O37" s="48">
        <v>90</v>
      </c>
      <c r="P37" s="45"/>
      <c r="Q37" s="45">
        <f t="shared" si="2"/>
        <v>81</v>
      </c>
      <c r="R37" s="45"/>
      <c r="S37" s="45">
        <v>81</v>
      </c>
      <c r="T37" s="45"/>
      <c r="U37" s="39"/>
      <c r="V37" s="42"/>
      <c r="W37" s="21" t="s">
        <v>215</v>
      </c>
    </row>
    <row r="38" s="22" customFormat="1" ht="39" customHeight="1" spans="1:23">
      <c r="A38" s="39">
        <v>31</v>
      </c>
      <c r="B38" s="43" t="s">
        <v>216</v>
      </c>
      <c r="C38" s="41" t="s">
        <v>217</v>
      </c>
      <c r="D38" s="41" t="s">
        <v>31</v>
      </c>
      <c r="E38" s="41" t="s">
        <v>54</v>
      </c>
      <c r="F38" s="41" t="s">
        <v>55</v>
      </c>
      <c r="G38" s="43" t="s">
        <v>34</v>
      </c>
      <c r="H38" s="43" t="s">
        <v>195</v>
      </c>
      <c r="I38" s="44" t="s">
        <v>218</v>
      </c>
      <c r="J38" s="44" t="s">
        <v>219</v>
      </c>
      <c r="K38" s="43" t="s">
        <v>166</v>
      </c>
      <c r="L38" s="42" t="s">
        <v>50</v>
      </c>
      <c r="M38" s="43" t="s">
        <v>40</v>
      </c>
      <c r="N38" s="43" t="s">
        <v>40</v>
      </c>
      <c r="O38" s="48">
        <v>60</v>
      </c>
      <c r="P38" s="45"/>
      <c r="Q38" s="45">
        <f t="shared" si="2"/>
        <v>54</v>
      </c>
      <c r="R38" s="45"/>
      <c r="S38" s="45">
        <v>54</v>
      </c>
      <c r="T38" s="45"/>
      <c r="U38" s="39"/>
      <c r="V38" s="42"/>
      <c r="W38" s="21" t="s">
        <v>220</v>
      </c>
    </row>
    <row r="39" s="22" customFormat="1" ht="39" customHeight="1" spans="1:23">
      <c r="A39" s="39">
        <v>32</v>
      </c>
      <c r="B39" s="43" t="s">
        <v>221</v>
      </c>
      <c r="C39" s="41" t="s">
        <v>222</v>
      </c>
      <c r="D39" s="41" t="s">
        <v>31</v>
      </c>
      <c r="E39" s="41" t="s">
        <v>54</v>
      </c>
      <c r="F39" s="41" t="s">
        <v>55</v>
      </c>
      <c r="G39" s="43" t="s">
        <v>34</v>
      </c>
      <c r="H39" s="43" t="s">
        <v>179</v>
      </c>
      <c r="I39" s="44" t="s">
        <v>223</v>
      </c>
      <c r="J39" s="44" t="s">
        <v>224</v>
      </c>
      <c r="K39" s="43" t="s">
        <v>166</v>
      </c>
      <c r="L39" s="42" t="s">
        <v>50</v>
      </c>
      <c r="M39" s="43" t="s">
        <v>40</v>
      </c>
      <c r="N39" s="43" t="s">
        <v>40</v>
      </c>
      <c r="O39" s="48">
        <v>35</v>
      </c>
      <c r="P39" s="45"/>
      <c r="Q39" s="45">
        <f t="shared" si="2"/>
        <v>31.5</v>
      </c>
      <c r="R39" s="45"/>
      <c r="S39" s="60"/>
      <c r="T39" s="45">
        <v>31.5</v>
      </c>
      <c r="U39" s="39"/>
      <c r="V39" s="42"/>
      <c r="W39" s="21" t="s">
        <v>225</v>
      </c>
    </row>
    <row r="40" s="22" customFormat="1" ht="39" customHeight="1" spans="1:23">
      <c r="A40" s="39">
        <v>33</v>
      </c>
      <c r="B40" s="61" t="s">
        <v>226</v>
      </c>
      <c r="C40" s="41" t="s">
        <v>227</v>
      </c>
      <c r="D40" s="41" t="s">
        <v>31</v>
      </c>
      <c r="E40" s="41" t="s">
        <v>54</v>
      </c>
      <c r="F40" s="41" t="s">
        <v>55</v>
      </c>
      <c r="G40" s="43" t="s">
        <v>34</v>
      </c>
      <c r="H40" s="43" t="s">
        <v>228</v>
      </c>
      <c r="I40" s="44" t="s">
        <v>229</v>
      </c>
      <c r="J40" s="39" t="s">
        <v>230</v>
      </c>
      <c r="K40" s="43" t="s">
        <v>166</v>
      </c>
      <c r="L40" s="42" t="s">
        <v>50</v>
      </c>
      <c r="M40" s="43" t="s">
        <v>40</v>
      </c>
      <c r="N40" s="43" t="s">
        <v>40</v>
      </c>
      <c r="O40" s="48">
        <v>97.5</v>
      </c>
      <c r="P40" s="45"/>
      <c r="Q40" s="45">
        <f t="shared" si="2"/>
        <v>87.8</v>
      </c>
      <c r="R40" s="45"/>
      <c r="S40" s="60"/>
      <c r="T40" s="45">
        <v>87.8</v>
      </c>
      <c r="U40" s="39"/>
      <c r="V40" s="42"/>
      <c r="W40" s="21" t="s">
        <v>231</v>
      </c>
    </row>
    <row r="41" s="22" customFormat="1" ht="39" customHeight="1" spans="1:23">
      <c r="A41" s="39">
        <v>34</v>
      </c>
      <c r="B41" s="39" t="s">
        <v>232</v>
      </c>
      <c r="C41" s="74" t="s">
        <v>233</v>
      </c>
      <c r="D41" s="41" t="s">
        <v>31</v>
      </c>
      <c r="E41" s="41" t="s">
        <v>54</v>
      </c>
      <c r="F41" s="41" t="s">
        <v>55</v>
      </c>
      <c r="G41" s="43" t="s">
        <v>34</v>
      </c>
      <c r="H41" s="43" t="s">
        <v>151</v>
      </c>
      <c r="I41" s="44" t="s">
        <v>234</v>
      </c>
      <c r="J41" s="62" t="s">
        <v>235</v>
      </c>
      <c r="K41" s="43" t="s">
        <v>166</v>
      </c>
      <c r="L41" s="42" t="s">
        <v>50</v>
      </c>
      <c r="M41" s="43" t="s">
        <v>40</v>
      </c>
      <c r="N41" s="43" t="s">
        <v>40</v>
      </c>
      <c r="O41" s="48">
        <v>97.5</v>
      </c>
      <c r="P41" s="45"/>
      <c r="Q41" s="45">
        <f t="shared" si="2"/>
        <v>87.8</v>
      </c>
      <c r="R41" s="45"/>
      <c r="S41" s="60"/>
      <c r="T41" s="45">
        <v>87.8</v>
      </c>
      <c r="U41" s="39"/>
      <c r="V41" s="42"/>
      <c r="W41" s="21" t="s">
        <v>231</v>
      </c>
    </row>
    <row r="42" s="22" customFormat="1" ht="39" customHeight="1" spans="1:23">
      <c r="A42" s="39">
        <v>35</v>
      </c>
      <c r="B42" s="39" t="s">
        <v>236</v>
      </c>
      <c r="C42" s="41" t="s">
        <v>237</v>
      </c>
      <c r="D42" s="41" t="s">
        <v>31</v>
      </c>
      <c r="E42" s="41" t="s">
        <v>54</v>
      </c>
      <c r="F42" s="41" t="s">
        <v>55</v>
      </c>
      <c r="G42" s="43" t="s">
        <v>34</v>
      </c>
      <c r="H42" s="43" t="s">
        <v>238</v>
      </c>
      <c r="I42" s="44" t="s">
        <v>239</v>
      </c>
      <c r="J42" s="39" t="s">
        <v>240</v>
      </c>
      <c r="K42" s="43" t="s">
        <v>166</v>
      </c>
      <c r="L42" s="42" t="s">
        <v>50</v>
      </c>
      <c r="M42" s="43" t="s">
        <v>40</v>
      </c>
      <c r="N42" s="43" t="s">
        <v>40</v>
      </c>
      <c r="O42" s="48">
        <v>70</v>
      </c>
      <c r="P42" s="45"/>
      <c r="Q42" s="45">
        <f t="shared" si="2"/>
        <v>63</v>
      </c>
      <c r="R42" s="45"/>
      <c r="S42" s="60"/>
      <c r="T42" s="60">
        <v>63</v>
      </c>
      <c r="U42" s="39"/>
      <c r="V42" s="42"/>
      <c r="W42" s="21" t="s">
        <v>241</v>
      </c>
    </row>
    <row r="43" s="22" customFormat="1" ht="39" customHeight="1" spans="1:23">
      <c r="A43" s="39">
        <v>36</v>
      </c>
      <c r="B43" s="39" t="s">
        <v>242</v>
      </c>
      <c r="C43" s="41" t="s">
        <v>243</v>
      </c>
      <c r="D43" s="41" t="s">
        <v>103</v>
      </c>
      <c r="E43" s="41" t="s">
        <v>104</v>
      </c>
      <c r="F43" s="41" t="s">
        <v>132</v>
      </c>
      <c r="G43" s="43" t="s">
        <v>34</v>
      </c>
      <c r="H43" s="43" t="s">
        <v>137</v>
      </c>
      <c r="I43" s="44" t="s">
        <v>244</v>
      </c>
      <c r="J43" s="39" t="s">
        <v>245</v>
      </c>
      <c r="K43" s="43" t="s">
        <v>166</v>
      </c>
      <c r="L43" s="42" t="s">
        <v>50</v>
      </c>
      <c r="M43" s="43" t="s">
        <v>40</v>
      </c>
      <c r="N43" s="43" t="s">
        <v>40</v>
      </c>
      <c r="O43" s="48">
        <v>80</v>
      </c>
      <c r="P43" s="45"/>
      <c r="Q43" s="45">
        <f t="shared" si="2"/>
        <v>72</v>
      </c>
      <c r="R43" s="45"/>
      <c r="S43" s="45"/>
      <c r="T43" s="45">
        <v>72</v>
      </c>
      <c r="U43" s="39"/>
      <c r="V43" s="42"/>
      <c r="W43" s="21" t="s">
        <v>246</v>
      </c>
    </row>
    <row r="44" s="22" customFormat="1" ht="39" customHeight="1" spans="1:23">
      <c r="A44" s="39">
        <v>37</v>
      </c>
      <c r="B44" s="39" t="s">
        <v>247</v>
      </c>
      <c r="C44" s="41" t="s">
        <v>248</v>
      </c>
      <c r="D44" s="41" t="s">
        <v>103</v>
      </c>
      <c r="E44" s="41" t="s">
        <v>104</v>
      </c>
      <c r="F44" s="41" t="s">
        <v>157</v>
      </c>
      <c r="G44" s="43" t="s">
        <v>34</v>
      </c>
      <c r="H44" s="43" t="s">
        <v>207</v>
      </c>
      <c r="I44" s="44" t="s">
        <v>249</v>
      </c>
      <c r="J44" s="62" t="s">
        <v>250</v>
      </c>
      <c r="K44" s="43" t="s">
        <v>166</v>
      </c>
      <c r="L44" s="42" t="s">
        <v>50</v>
      </c>
      <c r="M44" s="43" t="s">
        <v>40</v>
      </c>
      <c r="N44" s="43" t="s">
        <v>40</v>
      </c>
      <c r="O44" s="48">
        <v>149.5</v>
      </c>
      <c r="P44" s="45"/>
      <c r="Q44" s="45">
        <f t="shared" si="2"/>
        <v>134.6</v>
      </c>
      <c r="R44" s="45"/>
      <c r="S44" s="45"/>
      <c r="T44" s="45">
        <v>134.6</v>
      </c>
      <c r="U44" s="39"/>
      <c r="V44" s="42"/>
      <c r="W44" s="21" t="s">
        <v>251</v>
      </c>
    </row>
    <row r="45" s="22" customFormat="1" ht="48" customHeight="1" spans="1:23">
      <c r="A45" s="39">
        <v>38</v>
      </c>
      <c r="B45" s="39" t="s">
        <v>252</v>
      </c>
      <c r="C45" s="74" t="s">
        <v>253</v>
      </c>
      <c r="D45" s="41" t="s">
        <v>31</v>
      </c>
      <c r="E45" s="43" t="s">
        <v>254</v>
      </c>
      <c r="F45" s="43" t="s">
        <v>255</v>
      </c>
      <c r="G45" s="43" t="s">
        <v>34</v>
      </c>
      <c r="H45" s="47" t="s">
        <v>34</v>
      </c>
      <c r="I45" s="44" t="s">
        <v>35</v>
      </c>
      <c r="J45" s="39" t="s">
        <v>256</v>
      </c>
      <c r="K45" s="49" t="s">
        <v>257</v>
      </c>
      <c r="L45" s="42" t="s">
        <v>50</v>
      </c>
      <c r="M45" s="43" t="s">
        <v>40</v>
      </c>
      <c r="N45" s="43" t="s">
        <v>40</v>
      </c>
      <c r="O45" s="48">
        <v>119</v>
      </c>
      <c r="P45" s="45"/>
      <c r="Q45" s="45">
        <f t="shared" si="2"/>
        <v>119</v>
      </c>
      <c r="R45" s="45"/>
      <c r="S45" s="45"/>
      <c r="T45" s="45">
        <v>119</v>
      </c>
      <c r="U45" s="39"/>
      <c r="V45" s="42"/>
      <c r="W45" s="21" t="s">
        <v>258</v>
      </c>
    </row>
    <row r="46" s="22" customFormat="1" ht="48" spans="1:23">
      <c r="A46" s="39">
        <v>39</v>
      </c>
      <c r="B46" s="46" t="s">
        <v>259</v>
      </c>
      <c r="C46" s="41" t="s">
        <v>260</v>
      </c>
      <c r="D46" s="41" t="s">
        <v>31</v>
      </c>
      <c r="E46" s="41" t="s">
        <v>54</v>
      </c>
      <c r="F46" s="41" t="s">
        <v>55</v>
      </c>
      <c r="G46" s="43" t="s">
        <v>34</v>
      </c>
      <c r="H46" s="43" t="s">
        <v>179</v>
      </c>
      <c r="I46" s="44" t="s">
        <v>261</v>
      </c>
      <c r="J46" s="47" t="s">
        <v>262</v>
      </c>
      <c r="K46" s="43" t="s">
        <v>263</v>
      </c>
      <c r="L46" s="42" t="s">
        <v>50</v>
      </c>
      <c r="M46" s="43" t="s">
        <v>40</v>
      </c>
      <c r="N46" s="43" t="s">
        <v>40</v>
      </c>
      <c r="O46" s="48">
        <v>89</v>
      </c>
      <c r="P46" s="45"/>
      <c r="Q46" s="45">
        <f t="shared" si="2"/>
        <v>80</v>
      </c>
      <c r="R46" s="45"/>
      <c r="S46" s="45">
        <v>80</v>
      </c>
      <c r="T46" s="45"/>
      <c r="U46" s="39"/>
      <c r="V46" s="42"/>
    </row>
    <row r="47" s="22" customFormat="1" ht="36" spans="1:23">
      <c r="A47" s="39">
        <v>40</v>
      </c>
      <c r="B47" s="46" t="s">
        <v>264</v>
      </c>
      <c r="C47" s="43" t="s">
        <v>265</v>
      </c>
      <c r="D47" s="41" t="s">
        <v>31</v>
      </c>
      <c r="E47" s="41" t="s">
        <v>54</v>
      </c>
      <c r="F47" s="41" t="s">
        <v>55</v>
      </c>
      <c r="G47" s="43" t="s">
        <v>34</v>
      </c>
      <c r="H47" s="43" t="s">
        <v>207</v>
      </c>
      <c r="I47" s="44" t="s">
        <v>266</v>
      </c>
      <c r="J47" s="47" t="s">
        <v>267</v>
      </c>
      <c r="K47" s="43" t="s">
        <v>268</v>
      </c>
      <c r="L47" s="42" t="s">
        <v>50</v>
      </c>
      <c r="M47" s="43" t="s">
        <v>40</v>
      </c>
      <c r="N47" s="43" t="s">
        <v>40</v>
      </c>
      <c r="O47" s="48">
        <v>160</v>
      </c>
      <c r="P47" s="45"/>
      <c r="Q47" s="45">
        <f t="shared" si="2"/>
        <v>140</v>
      </c>
      <c r="R47" s="45">
        <v>140</v>
      </c>
      <c r="S47" s="45"/>
      <c r="T47" s="45"/>
      <c r="U47" s="39"/>
      <c r="V47" s="42"/>
    </row>
    <row r="48" s="22" customFormat="1" ht="72" spans="1:23">
      <c r="A48" s="39">
        <v>41</v>
      </c>
      <c r="B48" s="46" t="s">
        <v>269</v>
      </c>
      <c r="C48" s="43" t="s">
        <v>270</v>
      </c>
      <c r="D48" s="43" t="s">
        <v>31</v>
      </c>
      <c r="E48" s="43" t="s">
        <v>54</v>
      </c>
      <c r="F48" s="43" t="s">
        <v>55</v>
      </c>
      <c r="G48" s="43" t="s">
        <v>271</v>
      </c>
      <c r="H48" s="43" t="s">
        <v>195</v>
      </c>
      <c r="I48" s="44" t="s">
        <v>218</v>
      </c>
      <c r="J48" s="47" t="s">
        <v>272</v>
      </c>
      <c r="K48" s="43" t="s">
        <v>273</v>
      </c>
      <c r="L48" s="42" t="s">
        <v>50</v>
      </c>
      <c r="M48" s="43" t="s">
        <v>40</v>
      </c>
      <c r="N48" s="43" t="s">
        <v>40</v>
      </c>
      <c r="O48" s="48">
        <v>150</v>
      </c>
      <c r="P48" s="45"/>
      <c r="Q48" s="45">
        <f t="shared" si="2"/>
        <v>150</v>
      </c>
      <c r="R48" s="45"/>
      <c r="S48" s="45">
        <v>150</v>
      </c>
      <c r="T48" s="45"/>
      <c r="U48" s="39"/>
      <c r="V48" s="42"/>
    </row>
    <row r="49" s="22" customFormat="1" ht="48" spans="1:23">
      <c r="A49" s="39">
        <v>42</v>
      </c>
      <c r="B49" s="46" t="s">
        <v>274</v>
      </c>
      <c r="C49" s="43" t="s">
        <v>275</v>
      </c>
      <c r="D49" s="43" t="s">
        <v>103</v>
      </c>
      <c r="E49" s="43" t="s">
        <v>104</v>
      </c>
      <c r="F49" s="43" t="s">
        <v>157</v>
      </c>
      <c r="G49" s="43" t="s">
        <v>34</v>
      </c>
      <c r="H49" s="43" t="s">
        <v>158</v>
      </c>
      <c r="I49" s="44" t="s">
        <v>276</v>
      </c>
      <c r="J49" s="47" t="s">
        <v>277</v>
      </c>
      <c r="K49" s="43" t="s">
        <v>278</v>
      </c>
      <c r="L49" s="42" t="s">
        <v>50</v>
      </c>
      <c r="M49" s="43" t="s">
        <v>40</v>
      </c>
      <c r="N49" s="43" t="s">
        <v>40</v>
      </c>
      <c r="O49" s="48">
        <v>85</v>
      </c>
      <c r="P49" s="45"/>
      <c r="Q49" s="45">
        <f t="shared" ref="Q49:Q63" si="3">R49+S49+T49+U49</f>
        <v>85</v>
      </c>
      <c r="R49" s="45">
        <v>85</v>
      </c>
      <c r="S49" s="45"/>
      <c r="T49" s="45"/>
      <c r="U49" s="45"/>
      <c r="V49" s="43"/>
    </row>
    <row r="50" s="22" customFormat="1" ht="36" spans="1:23">
      <c r="A50" s="39">
        <v>43</v>
      </c>
      <c r="B50" s="46" t="s">
        <v>279</v>
      </c>
      <c r="C50" s="43" t="s">
        <v>280</v>
      </c>
      <c r="D50" s="43" t="s">
        <v>103</v>
      </c>
      <c r="E50" s="43" t="s">
        <v>104</v>
      </c>
      <c r="F50" s="43" t="s">
        <v>132</v>
      </c>
      <c r="G50" s="43" t="s">
        <v>34</v>
      </c>
      <c r="H50" s="43" t="s">
        <v>201</v>
      </c>
      <c r="I50" s="44" t="s">
        <v>281</v>
      </c>
      <c r="J50" s="47" t="s">
        <v>282</v>
      </c>
      <c r="K50" s="43" t="s">
        <v>283</v>
      </c>
      <c r="L50" s="42" t="s">
        <v>50</v>
      </c>
      <c r="M50" s="43" t="s">
        <v>40</v>
      </c>
      <c r="N50" s="43" t="s">
        <v>40</v>
      </c>
      <c r="O50" s="48">
        <v>144</v>
      </c>
      <c r="P50" s="45"/>
      <c r="Q50" s="45">
        <f t="shared" si="3"/>
        <v>117</v>
      </c>
      <c r="R50" s="45"/>
      <c r="S50" s="45">
        <v>117</v>
      </c>
      <c r="T50" s="45"/>
      <c r="U50" s="45"/>
      <c r="V50" s="42"/>
    </row>
    <row r="51" s="22" customFormat="1" ht="36" spans="1:23">
      <c r="A51" s="39">
        <v>44</v>
      </c>
      <c r="B51" s="46" t="s">
        <v>284</v>
      </c>
      <c r="C51" s="73" t="s">
        <v>285</v>
      </c>
      <c r="D51" s="41" t="s">
        <v>31</v>
      </c>
      <c r="E51" s="41" t="s">
        <v>54</v>
      </c>
      <c r="F51" s="41" t="s">
        <v>55</v>
      </c>
      <c r="G51" s="43" t="s">
        <v>34</v>
      </c>
      <c r="H51" s="43" t="s">
        <v>228</v>
      </c>
      <c r="I51" s="44" t="s">
        <v>286</v>
      </c>
      <c r="J51" s="56" t="s">
        <v>287</v>
      </c>
      <c r="K51" s="43" t="s">
        <v>288</v>
      </c>
      <c r="L51" s="42" t="s">
        <v>50</v>
      </c>
      <c r="M51" s="43" t="s">
        <v>40</v>
      </c>
      <c r="N51" s="43" t="s">
        <v>40</v>
      </c>
      <c r="O51" s="48">
        <v>153</v>
      </c>
      <c r="P51" s="45"/>
      <c r="Q51" s="45">
        <f t="shared" si="3"/>
        <v>136</v>
      </c>
      <c r="R51" s="45">
        <v>136</v>
      </c>
      <c r="S51" s="45"/>
      <c r="T51" s="45"/>
      <c r="U51" s="45"/>
      <c r="V51" s="42"/>
    </row>
    <row r="52" s="22" customFormat="1" ht="42" customHeight="1" spans="1:23">
      <c r="A52" s="39">
        <v>45</v>
      </c>
      <c r="B52" s="46" t="s">
        <v>289</v>
      </c>
      <c r="C52" s="43" t="s">
        <v>290</v>
      </c>
      <c r="D52" s="43" t="s">
        <v>31</v>
      </c>
      <c r="E52" s="43" t="s">
        <v>54</v>
      </c>
      <c r="F52" s="43" t="s">
        <v>55</v>
      </c>
      <c r="G52" s="43" t="s">
        <v>34</v>
      </c>
      <c r="H52" s="43" t="s">
        <v>238</v>
      </c>
      <c r="I52" s="44" t="s">
        <v>291</v>
      </c>
      <c r="J52" s="56" t="s">
        <v>292</v>
      </c>
      <c r="K52" s="43" t="s">
        <v>293</v>
      </c>
      <c r="L52" s="42" t="s">
        <v>50</v>
      </c>
      <c r="M52" s="43" t="s">
        <v>40</v>
      </c>
      <c r="N52" s="43" t="s">
        <v>40</v>
      </c>
      <c r="O52" s="48">
        <v>92</v>
      </c>
      <c r="P52" s="45"/>
      <c r="Q52" s="45">
        <f t="shared" si="3"/>
        <v>80</v>
      </c>
      <c r="R52" s="45">
        <v>80</v>
      </c>
      <c r="S52" s="45"/>
      <c r="T52" s="45"/>
      <c r="U52" s="45"/>
      <c r="V52" s="42"/>
    </row>
    <row r="53" s="22" customFormat="1" ht="42" customHeight="1" spans="1:23">
      <c r="A53" s="39">
        <v>46</v>
      </c>
      <c r="B53" s="43" t="s">
        <v>294</v>
      </c>
      <c r="C53" s="41" t="s">
        <v>295</v>
      </c>
      <c r="D53" s="50" t="s">
        <v>31</v>
      </c>
      <c r="E53" s="50" t="s">
        <v>254</v>
      </c>
      <c r="F53" s="50" t="s">
        <v>255</v>
      </c>
      <c r="G53" s="47" t="s">
        <v>34</v>
      </c>
      <c r="H53" s="47" t="s">
        <v>34</v>
      </c>
      <c r="I53" s="44" t="s">
        <v>35</v>
      </c>
      <c r="J53" s="63" t="s">
        <v>296</v>
      </c>
      <c r="K53" s="49" t="s">
        <v>297</v>
      </c>
      <c r="L53" s="42" t="s">
        <v>50</v>
      </c>
      <c r="M53" s="43" t="s">
        <v>40</v>
      </c>
      <c r="N53" s="43" t="s">
        <v>40</v>
      </c>
      <c r="O53" s="64">
        <v>350</v>
      </c>
      <c r="P53" s="45"/>
      <c r="Q53" s="45">
        <f t="shared" si="3"/>
        <v>124</v>
      </c>
      <c r="R53" s="45">
        <f>54+37</f>
        <v>91</v>
      </c>
      <c r="S53" s="45">
        <f>9+24</f>
        <v>33</v>
      </c>
      <c r="T53" s="45"/>
      <c r="U53" s="45"/>
      <c r="V53" s="42"/>
      <c r="W53" s="21" t="s">
        <v>298</v>
      </c>
    </row>
    <row r="54" s="22" customFormat="1" ht="72" spans="1:23">
      <c r="A54" s="39">
        <v>47</v>
      </c>
      <c r="B54" s="49" t="s">
        <v>299</v>
      </c>
      <c r="C54" s="73" t="s">
        <v>300</v>
      </c>
      <c r="D54" s="65" t="s">
        <v>85</v>
      </c>
      <c r="E54" s="65" t="s">
        <v>301</v>
      </c>
      <c r="F54" s="65" t="s">
        <v>301</v>
      </c>
      <c r="G54" s="47" t="s">
        <v>34</v>
      </c>
      <c r="H54" s="47" t="s">
        <v>34</v>
      </c>
      <c r="I54" s="44" t="s">
        <v>35</v>
      </c>
      <c r="J54" s="63" t="s">
        <v>302</v>
      </c>
      <c r="K54" s="49" t="s">
        <v>302</v>
      </c>
      <c r="L54" s="42" t="s">
        <v>50</v>
      </c>
      <c r="M54" s="43" t="s">
        <v>40</v>
      </c>
      <c r="N54" s="43" t="s">
        <v>40</v>
      </c>
      <c r="O54" s="64">
        <v>240</v>
      </c>
      <c r="P54" s="45"/>
      <c r="Q54" s="45">
        <f t="shared" si="3"/>
        <v>50</v>
      </c>
      <c r="R54" s="45">
        <v>50</v>
      </c>
      <c r="S54" s="45"/>
      <c r="T54" s="45"/>
      <c r="U54" s="45"/>
      <c r="V54" s="42"/>
      <c r="W54" s="21" t="s">
        <v>303</v>
      </c>
    </row>
    <row r="55" s="22" customFormat="1" ht="84" spans="1:23">
      <c r="A55" s="39">
        <v>48</v>
      </c>
      <c r="B55" s="61" t="s">
        <v>304</v>
      </c>
      <c r="C55" s="41" t="s">
        <v>305</v>
      </c>
      <c r="D55" s="50" t="s">
        <v>31</v>
      </c>
      <c r="E55" s="50" t="s">
        <v>54</v>
      </c>
      <c r="F55" s="41" t="s">
        <v>306</v>
      </c>
      <c r="G55" s="47" t="s">
        <v>34</v>
      </c>
      <c r="H55" s="43" t="s">
        <v>56</v>
      </c>
      <c r="I55" s="44" t="s">
        <v>307</v>
      </c>
      <c r="J55" s="66" t="s">
        <v>308</v>
      </c>
      <c r="K55" s="49" t="s">
        <v>309</v>
      </c>
      <c r="L55" s="42" t="s">
        <v>50</v>
      </c>
      <c r="M55" s="43" t="s">
        <v>40</v>
      </c>
      <c r="N55" s="43" t="s">
        <v>40</v>
      </c>
      <c r="O55" s="64">
        <v>33.05</v>
      </c>
      <c r="P55" s="45"/>
      <c r="Q55" s="45">
        <f t="shared" si="3"/>
        <v>33.05</v>
      </c>
      <c r="R55" s="45"/>
      <c r="S55" s="45">
        <v>33.05</v>
      </c>
      <c r="T55" s="45"/>
      <c r="U55" s="45"/>
      <c r="V55" s="42"/>
    </row>
    <row r="56" s="22" customFormat="1" ht="108" spans="1:23">
      <c r="A56" s="39">
        <v>49</v>
      </c>
      <c r="B56" s="61" t="s">
        <v>310</v>
      </c>
      <c r="C56" s="41" t="s">
        <v>311</v>
      </c>
      <c r="D56" s="50" t="s">
        <v>31</v>
      </c>
      <c r="E56" s="50" t="s">
        <v>54</v>
      </c>
      <c r="F56" s="41" t="s">
        <v>306</v>
      </c>
      <c r="G56" s="47" t="s">
        <v>34</v>
      </c>
      <c r="H56" s="43" t="s">
        <v>56</v>
      </c>
      <c r="I56" s="44" t="s">
        <v>307</v>
      </c>
      <c r="J56" s="66" t="s">
        <v>312</v>
      </c>
      <c r="K56" s="49" t="s">
        <v>309</v>
      </c>
      <c r="L56" s="42" t="s">
        <v>50</v>
      </c>
      <c r="M56" s="43" t="s">
        <v>40</v>
      </c>
      <c r="N56" s="43" t="s">
        <v>40</v>
      </c>
      <c r="O56" s="64">
        <v>52.45</v>
      </c>
      <c r="P56" s="45"/>
      <c r="Q56" s="45">
        <f t="shared" si="3"/>
        <v>52.45</v>
      </c>
      <c r="R56" s="45"/>
      <c r="S56" s="45">
        <v>52.45</v>
      </c>
      <c r="T56" s="45"/>
      <c r="U56" s="45"/>
      <c r="V56" s="42"/>
    </row>
    <row r="57" s="22" customFormat="1" ht="79" customHeight="1" spans="1:23">
      <c r="A57" s="39">
        <v>50</v>
      </c>
      <c r="B57" s="49" t="s">
        <v>313</v>
      </c>
      <c r="C57" s="41" t="s">
        <v>314</v>
      </c>
      <c r="D57" s="41" t="s">
        <v>31</v>
      </c>
      <c r="E57" s="41" t="s">
        <v>32</v>
      </c>
      <c r="F57" s="41" t="s">
        <v>315</v>
      </c>
      <c r="G57" s="47" t="s">
        <v>34</v>
      </c>
      <c r="H57" s="47" t="s">
        <v>34</v>
      </c>
      <c r="I57" s="44" t="s">
        <v>35</v>
      </c>
      <c r="J57" s="63" t="s">
        <v>316</v>
      </c>
      <c r="K57" s="49" t="s">
        <v>317</v>
      </c>
      <c r="L57" s="42" t="s">
        <v>50</v>
      </c>
      <c r="M57" s="43" t="s">
        <v>40</v>
      </c>
      <c r="N57" s="43" t="s">
        <v>40</v>
      </c>
      <c r="O57" s="64">
        <v>10</v>
      </c>
      <c r="P57" s="45"/>
      <c r="Q57" s="45">
        <v>10</v>
      </c>
      <c r="R57" s="45">
        <v>5</v>
      </c>
      <c r="S57" s="45">
        <v>5</v>
      </c>
      <c r="T57" s="45"/>
      <c r="U57" s="45"/>
      <c r="V57" s="42"/>
      <c r="W57" s="21" t="s">
        <v>318</v>
      </c>
    </row>
    <row r="58" s="22" customFormat="1" ht="54" customHeight="1" spans="1:23">
      <c r="A58" s="39">
        <v>51</v>
      </c>
      <c r="B58" s="43" t="s">
        <v>319</v>
      </c>
      <c r="C58" s="41" t="s">
        <v>320</v>
      </c>
      <c r="D58" s="41" t="s">
        <v>103</v>
      </c>
      <c r="E58" s="41" t="s">
        <v>104</v>
      </c>
      <c r="F58" s="41" t="s">
        <v>132</v>
      </c>
      <c r="G58" s="47" t="s">
        <v>34</v>
      </c>
      <c r="H58" s="43" t="s">
        <v>158</v>
      </c>
      <c r="I58" s="44" t="s">
        <v>276</v>
      </c>
      <c r="J58" s="44" t="s">
        <v>321</v>
      </c>
      <c r="K58" s="43" t="s">
        <v>166</v>
      </c>
      <c r="L58" s="42" t="s">
        <v>50</v>
      </c>
      <c r="M58" s="43" t="s">
        <v>40</v>
      </c>
      <c r="N58" s="43" t="s">
        <v>40</v>
      </c>
      <c r="O58" s="64">
        <v>70</v>
      </c>
      <c r="P58" s="45"/>
      <c r="Q58" s="45">
        <f>R58+S58+T58+U58</f>
        <v>63</v>
      </c>
      <c r="R58" s="45">
        <v>63</v>
      </c>
      <c r="S58" s="45"/>
      <c r="T58" s="45"/>
      <c r="U58" s="45"/>
      <c r="V58" s="43"/>
      <c r="W58" s="21" t="s">
        <v>322</v>
      </c>
    </row>
    <row r="59" s="22" customFormat="1" ht="54" customHeight="1" spans="1:23">
      <c r="A59" s="39">
        <v>52</v>
      </c>
      <c r="B59" s="43" t="s">
        <v>323</v>
      </c>
      <c r="C59" s="41" t="s">
        <v>324</v>
      </c>
      <c r="D59" s="41" t="s">
        <v>31</v>
      </c>
      <c r="E59" s="41" t="s">
        <v>54</v>
      </c>
      <c r="F59" s="41" t="s">
        <v>55</v>
      </c>
      <c r="G59" s="47" t="s">
        <v>34</v>
      </c>
      <c r="H59" s="43" t="s">
        <v>56</v>
      </c>
      <c r="I59" s="44" t="s">
        <v>57</v>
      </c>
      <c r="J59" s="44" t="s">
        <v>325</v>
      </c>
      <c r="K59" s="43" t="s">
        <v>166</v>
      </c>
      <c r="L59" s="42" t="s">
        <v>50</v>
      </c>
      <c r="M59" s="43" t="s">
        <v>40</v>
      </c>
      <c r="N59" s="43" t="s">
        <v>40</v>
      </c>
      <c r="O59" s="64">
        <f>75+60</f>
        <v>135</v>
      </c>
      <c r="P59" s="45"/>
      <c r="Q59" s="45">
        <f>R59+S59+T59+U59</f>
        <v>121.5</v>
      </c>
      <c r="R59" s="45">
        <v>67.5</v>
      </c>
      <c r="S59" s="45">
        <v>54</v>
      </c>
      <c r="T59" s="45"/>
      <c r="U59" s="45"/>
      <c r="V59" s="43"/>
      <c r="W59" s="21" t="s">
        <v>326</v>
      </c>
    </row>
    <row r="60" s="22" customFormat="1" ht="54" customHeight="1" spans="1:23">
      <c r="A60" s="39">
        <v>53</v>
      </c>
      <c r="B60" s="43" t="s">
        <v>327</v>
      </c>
      <c r="C60" s="67" t="s">
        <v>328</v>
      </c>
      <c r="D60" s="41" t="s">
        <v>31</v>
      </c>
      <c r="E60" s="41" t="s">
        <v>54</v>
      </c>
      <c r="F60" s="41" t="s">
        <v>55</v>
      </c>
      <c r="G60" s="47" t="s">
        <v>34</v>
      </c>
      <c r="H60" s="43" t="s">
        <v>158</v>
      </c>
      <c r="I60" s="44" t="s">
        <v>174</v>
      </c>
      <c r="J60" s="68" t="s">
        <v>321</v>
      </c>
      <c r="K60" s="43" t="s">
        <v>166</v>
      </c>
      <c r="L60" s="42" t="s">
        <v>50</v>
      </c>
      <c r="M60" s="43" t="s">
        <v>40</v>
      </c>
      <c r="N60" s="43" t="s">
        <v>40</v>
      </c>
      <c r="O60" s="64">
        <v>70</v>
      </c>
      <c r="P60" s="45"/>
      <c r="Q60" s="45">
        <f>R60+S60+T60+U60</f>
        <v>63</v>
      </c>
      <c r="R60" s="45"/>
      <c r="S60" s="45">
        <v>63</v>
      </c>
      <c r="T60" s="45"/>
      <c r="U60" s="45"/>
      <c r="V60" s="43"/>
      <c r="W60" s="21"/>
    </row>
    <row r="61" s="22" customFormat="1" ht="54" customHeight="1" spans="1:23">
      <c r="A61" s="39">
        <v>54</v>
      </c>
      <c r="B61" s="43" t="s">
        <v>329</v>
      </c>
      <c r="C61" s="67" t="s">
        <v>330</v>
      </c>
      <c r="D61" s="68" t="s">
        <v>103</v>
      </c>
      <c r="E61" s="41" t="s">
        <v>104</v>
      </c>
      <c r="F61" s="41" t="s">
        <v>132</v>
      </c>
      <c r="G61" s="47" t="s">
        <v>34</v>
      </c>
      <c r="H61" s="68" t="s">
        <v>126</v>
      </c>
      <c r="I61" s="68" t="s">
        <v>331</v>
      </c>
      <c r="J61" s="44" t="s">
        <v>332</v>
      </c>
      <c r="K61" s="43" t="s">
        <v>166</v>
      </c>
      <c r="L61" s="42" t="s">
        <v>50</v>
      </c>
      <c r="M61" s="43" t="s">
        <v>40</v>
      </c>
      <c r="N61" s="43" t="s">
        <v>40</v>
      </c>
      <c r="O61" s="64">
        <v>97.5</v>
      </c>
      <c r="P61" s="45"/>
      <c r="Q61" s="45">
        <f>R61+S61+T61+U61</f>
        <v>87.7</v>
      </c>
      <c r="R61" s="45"/>
      <c r="S61" s="45">
        <v>87.7</v>
      </c>
      <c r="T61" s="45"/>
      <c r="U61" s="45"/>
      <c r="V61" s="43"/>
      <c r="W61" s="21"/>
    </row>
    <row r="62" s="22" customFormat="1" ht="54" customHeight="1" spans="1:23">
      <c r="A62" s="39">
        <v>55</v>
      </c>
      <c r="B62" s="43" t="s">
        <v>333</v>
      </c>
      <c r="C62" s="41" t="s">
        <v>334</v>
      </c>
      <c r="D62" s="41" t="s">
        <v>103</v>
      </c>
      <c r="E62" s="41" t="s">
        <v>104</v>
      </c>
      <c r="F62" s="41" t="s">
        <v>132</v>
      </c>
      <c r="G62" s="47" t="s">
        <v>34</v>
      </c>
      <c r="H62" s="43" t="s">
        <v>201</v>
      </c>
      <c r="I62" s="44" t="s">
        <v>281</v>
      </c>
      <c r="J62" s="69" t="s">
        <v>335</v>
      </c>
      <c r="K62" s="43" t="s">
        <v>166</v>
      </c>
      <c r="L62" s="42" t="s">
        <v>50</v>
      </c>
      <c r="M62" s="43" t="s">
        <v>40</v>
      </c>
      <c r="N62" s="43" t="s">
        <v>40</v>
      </c>
      <c r="O62" s="64">
        <v>105</v>
      </c>
      <c r="P62" s="45"/>
      <c r="Q62" s="45">
        <f t="shared" ref="Q62:Q69" si="4">R62+S62+T62+U62</f>
        <v>94.5</v>
      </c>
      <c r="R62" s="45">
        <v>94.5</v>
      </c>
      <c r="S62" s="45"/>
      <c r="T62" s="45"/>
      <c r="U62" s="45"/>
      <c r="V62" s="42"/>
      <c r="W62" s="21" t="s">
        <v>336</v>
      </c>
    </row>
    <row r="63" s="22" customFormat="1" ht="44" customHeight="1" spans="1:23">
      <c r="A63" s="39">
        <v>56</v>
      </c>
      <c r="B63" s="70" t="s">
        <v>337</v>
      </c>
      <c r="C63" s="41" t="s">
        <v>338</v>
      </c>
      <c r="D63" s="50" t="s">
        <v>31</v>
      </c>
      <c r="E63" s="41" t="s">
        <v>339</v>
      </c>
      <c r="F63" s="41" t="s">
        <v>339</v>
      </c>
      <c r="G63" s="47" t="s">
        <v>34</v>
      </c>
      <c r="H63" s="43" t="s">
        <v>126</v>
      </c>
      <c r="I63" s="44" t="s">
        <v>340</v>
      </c>
      <c r="J63" s="70" t="s">
        <v>341</v>
      </c>
      <c r="K63" s="70" t="s">
        <v>342</v>
      </c>
      <c r="L63" s="42" t="s">
        <v>50</v>
      </c>
      <c r="M63" s="43" t="s">
        <v>40</v>
      </c>
      <c r="N63" s="43" t="s">
        <v>40</v>
      </c>
      <c r="O63" s="64">
        <v>150</v>
      </c>
      <c r="P63" s="45"/>
      <c r="Q63" s="45">
        <f t="shared" si="4"/>
        <v>140</v>
      </c>
      <c r="R63" s="45">
        <v>70</v>
      </c>
      <c r="S63" s="45">
        <v>40</v>
      </c>
      <c r="T63" s="45"/>
      <c r="U63" s="45">
        <v>30</v>
      </c>
      <c r="V63" s="42"/>
    </row>
    <row r="64" s="22" customFormat="1" ht="35" customHeight="1" spans="1:23">
      <c r="A64" s="39">
        <v>57</v>
      </c>
      <c r="B64" s="71" t="s">
        <v>343</v>
      </c>
      <c r="C64" s="41" t="s">
        <v>344</v>
      </c>
      <c r="D64" s="50" t="s">
        <v>31</v>
      </c>
      <c r="E64" s="41" t="s">
        <v>339</v>
      </c>
      <c r="F64" s="41" t="s">
        <v>339</v>
      </c>
      <c r="G64" s="47" t="s">
        <v>34</v>
      </c>
      <c r="H64" s="43" t="s">
        <v>56</v>
      </c>
      <c r="I64" s="44" t="s">
        <v>345</v>
      </c>
      <c r="J64" s="71" t="s">
        <v>346</v>
      </c>
      <c r="K64" s="70" t="s">
        <v>342</v>
      </c>
      <c r="L64" s="42" t="s">
        <v>50</v>
      </c>
      <c r="M64" s="43" t="s">
        <v>40</v>
      </c>
      <c r="N64" s="43" t="s">
        <v>40</v>
      </c>
      <c r="O64" s="64">
        <v>150</v>
      </c>
      <c r="P64" s="45"/>
      <c r="Q64" s="45">
        <f t="shared" si="4"/>
        <v>140</v>
      </c>
      <c r="R64" s="45">
        <v>70</v>
      </c>
      <c r="S64" s="45">
        <v>40</v>
      </c>
      <c r="T64" s="45"/>
      <c r="U64" s="45">
        <v>30</v>
      </c>
      <c r="V64" s="43"/>
    </row>
    <row r="65" s="22" customFormat="1" ht="36" spans="1:22">
      <c r="A65" s="39">
        <v>58</v>
      </c>
      <c r="B65" s="70" t="s">
        <v>347</v>
      </c>
      <c r="C65" s="41" t="s">
        <v>348</v>
      </c>
      <c r="D65" s="50" t="s">
        <v>31</v>
      </c>
      <c r="E65" s="41" t="s">
        <v>339</v>
      </c>
      <c r="F65" s="41" t="s">
        <v>339</v>
      </c>
      <c r="G65" s="47" t="s">
        <v>34</v>
      </c>
      <c r="H65" s="43" t="s">
        <v>195</v>
      </c>
      <c r="I65" s="44" t="s">
        <v>349</v>
      </c>
      <c r="J65" s="71" t="s">
        <v>350</v>
      </c>
      <c r="K65" s="70" t="s">
        <v>342</v>
      </c>
      <c r="L65" s="42" t="s">
        <v>50</v>
      </c>
      <c r="M65" s="43" t="s">
        <v>40</v>
      </c>
      <c r="N65" s="43" t="s">
        <v>40</v>
      </c>
      <c r="O65" s="64">
        <v>150</v>
      </c>
      <c r="P65" s="45"/>
      <c r="Q65" s="45">
        <f t="shared" si="4"/>
        <v>140</v>
      </c>
      <c r="R65" s="45">
        <v>70</v>
      </c>
      <c r="S65" s="45">
        <v>40</v>
      </c>
      <c r="T65" s="45"/>
      <c r="U65" s="45">
        <v>30</v>
      </c>
      <c r="V65" s="42"/>
    </row>
    <row r="66" s="22" customFormat="1" ht="53" customHeight="1" spans="1:22">
      <c r="A66" s="39">
        <v>59</v>
      </c>
      <c r="B66" s="70" t="s">
        <v>351</v>
      </c>
      <c r="C66" s="41" t="s">
        <v>352</v>
      </c>
      <c r="D66" s="50" t="s">
        <v>31</v>
      </c>
      <c r="E66" s="41" t="s">
        <v>339</v>
      </c>
      <c r="F66" s="41" t="s">
        <v>339</v>
      </c>
      <c r="G66" s="47" t="s">
        <v>34</v>
      </c>
      <c r="H66" s="43" t="s">
        <v>179</v>
      </c>
      <c r="I66" s="44" t="s">
        <v>261</v>
      </c>
      <c r="J66" s="71" t="s">
        <v>353</v>
      </c>
      <c r="K66" s="70" t="s">
        <v>342</v>
      </c>
      <c r="L66" s="42" t="s">
        <v>50</v>
      </c>
      <c r="M66" s="43" t="s">
        <v>40</v>
      </c>
      <c r="N66" s="43" t="s">
        <v>40</v>
      </c>
      <c r="O66" s="64">
        <v>150</v>
      </c>
      <c r="P66" s="45"/>
      <c r="Q66" s="45">
        <f t="shared" si="4"/>
        <v>140</v>
      </c>
      <c r="R66" s="45">
        <v>70</v>
      </c>
      <c r="S66" s="45">
        <v>40</v>
      </c>
      <c r="T66" s="45"/>
      <c r="U66" s="45">
        <v>30</v>
      </c>
      <c r="V66" s="42"/>
    </row>
    <row r="67" s="22" customFormat="1" ht="36" spans="1:22">
      <c r="A67" s="39">
        <v>60</v>
      </c>
      <c r="B67" s="71" t="s">
        <v>354</v>
      </c>
      <c r="C67" s="41" t="s">
        <v>355</v>
      </c>
      <c r="D67" s="50" t="s">
        <v>31</v>
      </c>
      <c r="E67" s="41" t="s">
        <v>339</v>
      </c>
      <c r="F67" s="41" t="s">
        <v>339</v>
      </c>
      <c r="G67" s="47" t="s">
        <v>34</v>
      </c>
      <c r="H67" s="42" t="s">
        <v>137</v>
      </c>
      <c r="I67" s="44" t="s">
        <v>185</v>
      </c>
      <c r="J67" s="70" t="s">
        <v>356</v>
      </c>
      <c r="K67" s="70" t="s">
        <v>342</v>
      </c>
      <c r="L67" s="42" t="s">
        <v>50</v>
      </c>
      <c r="M67" s="43" t="s">
        <v>40</v>
      </c>
      <c r="N67" s="43" t="s">
        <v>40</v>
      </c>
      <c r="O67" s="64">
        <v>170</v>
      </c>
      <c r="P67" s="45"/>
      <c r="Q67" s="45">
        <f t="shared" si="4"/>
        <v>140</v>
      </c>
      <c r="R67" s="45">
        <v>70</v>
      </c>
      <c r="S67" s="45">
        <v>40</v>
      </c>
      <c r="T67" s="45"/>
      <c r="U67" s="45">
        <v>30</v>
      </c>
      <c r="V67" s="42"/>
    </row>
    <row r="68" s="22" customFormat="1" ht="32" customHeight="1" spans="1:22">
      <c r="A68" s="39">
        <v>61</v>
      </c>
      <c r="B68" s="70" t="s">
        <v>357</v>
      </c>
      <c r="C68" s="41" t="s">
        <v>358</v>
      </c>
      <c r="D68" s="50" t="s">
        <v>31</v>
      </c>
      <c r="E68" s="41" t="s">
        <v>339</v>
      </c>
      <c r="F68" s="41" t="s">
        <v>339</v>
      </c>
      <c r="G68" s="47" t="s">
        <v>34</v>
      </c>
      <c r="H68" s="43" t="s">
        <v>158</v>
      </c>
      <c r="I68" s="42" t="s">
        <v>174</v>
      </c>
      <c r="J68" s="71" t="s">
        <v>359</v>
      </c>
      <c r="K68" s="70" t="s">
        <v>342</v>
      </c>
      <c r="L68" s="42" t="s">
        <v>50</v>
      </c>
      <c r="M68" s="43" t="s">
        <v>40</v>
      </c>
      <c r="N68" s="43" t="s">
        <v>40</v>
      </c>
      <c r="O68" s="64">
        <v>150</v>
      </c>
      <c r="P68" s="45"/>
      <c r="Q68" s="45">
        <f t="shared" si="4"/>
        <v>140</v>
      </c>
      <c r="R68" s="45">
        <v>70</v>
      </c>
      <c r="S68" s="45">
        <v>40</v>
      </c>
      <c r="T68" s="39"/>
      <c r="U68" s="45">
        <v>30</v>
      </c>
      <c r="V68" s="43"/>
    </row>
    <row r="69" s="22" customFormat="1" ht="48" spans="1:22">
      <c r="A69" s="39">
        <v>62</v>
      </c>
      <c r="B69" s="71" t="s">
        <v>360</v>
      </c>
      <c r="C69" s="41" t="s">
        <v>361</v>
      </c>
      <c r="D69" s="50" t="s">
        <v>31</v>
      </c>
      <c r="E69" s="41" t="s">
        <v>339</v>
      </c>
      <c r="F69" s="41" t="s">
        <v>339</v>
      </c>
      <c r="G69" s="47" t="s">
        <v>34</v>
      </c>
      <c r="H69" s="43" t="s">
        <v>362</v>
      </c>
      <c r="I69" s="42" t="s">
        <v>363</v>
      </c>
      <c r="J69" s="71" t="s">
        <v>364</v>
      </c>
      <c r="K69" s="70" t="s">
        <v>342</v>
      </c>
      <c r="L69" s="42" t="s">
        <v>50</v>
      </c>
      <c r="M69" s="43" t="s">
        <v>40</v>
      </c>
      <c r="N69" s="43" t="s">
        <v>40</v>
      </c>
      <c r="O69" s="64">
        <v>150</v>
      </c>
      <c r="P69" s="72"/>
      <c r="Q69" s="45">
        <f t="shared" si="4"/>
        <v>140</v>
      </c>
      <c r="R69" s="45">
        <v>70</v>
      </c>
      <c r="S69" s="45">
        <v>40</v>
      </c>
      <c r="T69" s="72"/>
      <c r="U69" s="45">
        <v>30</v>
      </c>
      <c r="V69" s="42"/>
    </row>
  </sheetData>
  <mergeCells count="13">
    <mergeCell ref="M1:V1"/>
    <mergeCell ref="A2:V2"/>
    <mergeCell ref="A3:C3"/>
    <mergeCell ref="Q4:U4"/>
    <mergeCell ref="C5:F5"/>
    <mergeCell ref="G5:K5"/>
    <mergeCell ref="L5:N5"/>
    <mergeCell ref="Q5:U5"/>
    <mergeCell ref="A5:A6"/>
    <mergeCell ref="B5:B6"/>
    <mergeCell ref="O5:O6"/>
    <mergeCell ref="P5:P6"/>
    <mergeCell ref="V5:V6"/>
  </mergeCells>
  <dataValidations count="2">
    <dataValidation type="list" allowBlank="1" showInputMessage="1" showErrorMessage="1" sqref="D61">
      <formula1>"产业发展,就业项目,乡村建设行动,易地搬迁后扶,巩固三保障成果,乡村治理和精神文明建设,项目管理费,其他"</formula1>
    </dataValidation>
    <dataValidation allowBlank="1" showInputMessage="1" showErrorMessage="1" sqref="J14:J15"/>
  </dataValidations>
  <pageMargins left="0.747916666666667" right="0.747916666666667" top="0.759722222222222" bottom="0.629861111111111" header="0.511805555555556" footer="0.354166666666667"/>
  <pageSetup paperSize="8" scale="58"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7:O15"/>
  <sheetViews>
    <sheetView workbookViewId="0">
      <selection activeCell="M14" sqref="M14"/>
    </sheetView>
  </sheetViews>
  <sheetFormatPr defaultColWidth="9" defaultRowHeight="14.25"/>
  <cols>
    <col min="2" max="2" width="11.375" customWidth="1"/>
    <col min="11" max="12" width="13.75" customWidth="1"/>
  </cols>
  <sheetData>
    <row r="7" s="1" customFormat="1" ht="29" customHeight="1" spans="2:15">
      <c r="B7" s="2" t="s">
        <v>365</v>
      </c>
      <c r="C7" s="3" t="s">
        <v>366</v>
      </c>
      <c r="D7" s="3"/>
      <c r="E7" s="3"/>
      <c r="F7" s="3"/>
      <c r="G7" s="3"/>
      <c r="H7" s="3"/>
      <c r="I7" s="3"/>
      <c r="J7" s="3"/>
      <c r="K7" s="3"/>
      <c r="L7" s="3"/>
      <c r="M7" s="3"/>
      <c r="N7" s="3"/>
      <c r="O7" s="3"/>
    </row>
    <row r="8" s="1" customFormat="1" ht="29" customHeight="1" spans="2:15">
      <c r="B8" s="4"/>
      <c r="C8" s="2" t="s">
        <v>24</v>
      </c>
      <c r="D8" s="5" t="s">
        <v>367</v>
      </c>
      <c r="E8" s="6"/>
      <c r="F8" s="6"/>
      <c r="G8" s="5" t="s">
        <v>368</v>
      </c>
      <c r="H8" s="6"/>
      <c r="I8" s="6"/>
      <c r="J8" s="6"/>
      <c r="K8" s="6"/>
      <c r="L8" s="6"/>
      <c r="M8" s="7"/>
      <c r="N8" s="2" t="s">
        <v>369</v>
      </c>
      <c r="O8" s="2" t="s">
        <v>370</v>
      </c>
    </row>
    <row r="9" s="1" customFormat="1" ht="29" customHeight="1" spans="2:15">
      <c r="B9" s="4"/>
      <c r="C9" s="4"/>
      <c r="D9" s="8" t="s">
        <v>371</v>
      </c>
      <c r="E9" s="3" t="s">
        <v>372</v>
      </c>
      <c r="F9" s="9" t="s">
        <v>373</v>
      </c>
      <c r="G9" s="3" t="s">
        <v>371</v>
      </c>
      <c r="H9" s="3" t="s">
        <v>374</v>
      </c>
      <c r="I9" s="3" t="s">
        <v>375</v>
      </c>
      <c r="J9" s="3" t="s">
        <v>376</v>
      </c>
      <c r="K9" s="3"/>
      <c r="L9" s="3"/>
      <c r="M9" s="3" t="s">
        <v>375</v>
      </c>
      <c r="N9" s="4"/>
      <c r="O9" s="4"/>
    </row>
    <row r="10" s="1" customFormat="1" ht="66" customHeight="1" spans="2:15">
      <c r="B10" s="4"/>
      <c r="C10" s="10"/>
      <c r="D10" s="8"/>
      <c r="E10" s="3"/>
      <c r="F10" s="9"/>
      <c r="G10" s="3"/>
      <c r="H10" s="3"/>
      <c r="I10" s="3"/>
      <c r="J10" s="9" t="s">
        <v>377</v>
      </c>
      <c r="K10" s="9" t="s">
        <v>378</v>
      </c>
      <c r="L10" s="9" t="s">
        <v>379</v>
      </c>
      <c r="M10" s="3"/>
      <c r="N10" s="10"/>
      <c r="O10" s="10"/>
    </row>
    <row r="11" s="1" customFormat="1" ht="27" customHeight="1" spans="2:15">
      <c r="B11" s="11" t="s">
        <v>380</v>
      </c>
      <c r="C11" s="8"/>
      <c r="D11" s="8"/>
      <c r="E11" s="3"/>
      <c r="F11" s="9"/>
      <c r="G11" s="3"/>
      <c r="H11" s="3"/>
      <c r="I11" s="3"/>
      <c r="J11" s="3"/>
      <c r="K11" s="3"/>
      <c r="L11" s="3"/>
      <c r="M11" s="3">
        <v>1000</v>
      </c>
      <c r="N11" s="3">
        <v>460</v>
      </c>
      <c r="O11" s="3"/>
    </row>
    <row r="12" s="1" customFormat="1" ht="27" customHeight="1" spans="2:15">
      <c r="B12" s="11" t="s">
        <v>381</v>
      </c>
      <c r="C12" s="8"/>
      <c r="D12" s="8"/>
      <c r="E12" s="3"/>
      <c r="F12" s="9"/>
      <c r="G12" s="3"/>
      <c r="H12" s="3"/>
      <c r="I12" s="3"/>
      <c r="J12" s="3"/>
      <c r="K12" s="3"/>
      <c r="L12" s="3"/>
      <c r="M12" s="3"/>
      <c r="N12" s="3">
        <v>246</v>
      </c>
      <c r="O12" s="3"/>
    </row>
    <row r="13" s="1" customFormat="1" ht="27" customHeight="1" spans="2:15">
      <c r="B13" s="12" t="s">
        <v>382</v>
      </c>
      <c r="C13" s="13">
        <f>D13+G13+N13</f>
        <v>3397</v>
      </c>
      <c r="D13" s="13">
        <f>E13+F13</f>
        <v>1610</v>
      </c>
      <c r="E13" s="14">
        <v>1285</v>
      </c>
      <c r="F13" s="13">
        <v>325</v>
      </c>
      <c r="G13" s="13">
        <v>1449</v>
      </c>
      <c r="H13" s="14">
        <v>608</v>
      </c>
      <c r="I13" s="13">
        <v>841</v>
      </c>
      <c r="J13" s="13">
        <v>200</v>
      </c>
      <c r="K13" s="13">
        <v>668</v>
      </c>
      <c r="L13" s="13"/>
      <c r="M13" s="13"/>
      <c r="N13" s="13">
        <v>338</v>
      </c>
      <c r="O13" s="3"/>
    </row>
    <row r="14" s="1" customFormat="1" ht="27" customHeight="1" spans="2:15">
      <c r="B14" s="12" t="s">
        <v>35</v>
      </c>
      <c r="C14" s="13">
        <f>D14+G14+N14</f>
        <v>6515</v>
      </c>
      <c r="D14" s="13">
        <f>E14+F14</f>
        <v>2784</v>
      </c>
      <c r="E14" s="14">
        <v>2534</v>
      </c>
      <c r="F14" s="13">
        <v>250</v>
      </c>
      <c r="G14" s="13">
        <v>3092</v>
      </c>
      <c r="H14" s="14">
        <v>940</v>
      </c>
      <c r="I14" s="13">
        <v>2152</v>
      </c>
      <c r="J14" s="13">
        <v>280</v>
      </c>
      <c r="K14" s="13">
        <v>1648</v>
      </c>
      <c r="L14" s="13"/>
      <c r="M14" s="13"/>
      <c r="N14" s="13">
        <v>639</v>
      </c>
      <c r="O14" s="3"/>
    </row>
    <row r="15" s="1" customFormat="1" ht="27" customHeight="1" spans="2:15">
      <c r="B15" s="12" t="s">
        <v>383</v>
      </c>
      <c r="C15" s="13">
        <f>D15+G15+N15</f>
        <v>9288</v>
      </c>
      <c r="D15" s="13">
        <f>E15+F15</f>
        <v>3189</v>
      </c>
      <c r="E15" s="14">
        <v>2764</v>
      </c>
      <c r="F15" s="13">
        <v>425</v>
      </c>
      <c r="G15" s="13">
        <v>5422</v>
      </c>
      <c r="H15" s="14">
        <v>1077</v>
      </c>
      <c r="I15" s="13">
        <v>4345</v>
      </c>
      <c r="J15" s="13">
        <v>200</v>
      </c>
      <c r="K15" s="13">
        <v>1455</v>
      </c>
      <c r="L15" s="13">
        <v>2609</v>
      </c>
      <c r="M15" s="13"/>
      <c r="N15" s="13">
        <v>677</v>
      </c>
      <c r="O15" s="3"/>
    </row>
  </sheetData>
  <mergeCells count="15">
    <mergeCell ref="C7:O7"/>
    <mergeCell ref="D8:F8"/>
    <mergeCell ref="G8:M8"/>
    <mergeCell ref="J9:L9"/>
    <mergeCell ref="B7:B10"/>
    <mergeCell ref="C8:C10"/>
    <mergeCell ref="D9:D10"/>
    <mergeCell ref="E9:E10"/>
    <mergeCell ref="F9:F10"/>
    <mergeCell ref="G9:G10"/>
    <mergeCell ref="H9:H10"/>
    <mergeCell ref="I9:I10"/>
    <mergeCell ref="M9:M10"/>
    <mergeCell ref="N8:N10"/>
    <mergeCell ref="O8:O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年度项目计划表</vt:lpstr>
      <vt:lpstr>各县区资金数额统计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123</cp:lastModifiedBy>
  <dcterms:created xsi:type="dcterms:W3CDTF">2016-12-04T00:54:00Z</dcterms:created>
  <cp:lastPrinted>2025-12-09T10:00:00Z</cp:lastPrinted>
  <dcterms:modified xsi:type="dcterms:W3CDTF">2026-09-02T02:24:56Z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9DC2E7D5629D4F52945D3FF4CDA77A61_13</vt:lpwstr>
  </property>
  <property fmtid="{D5CDD505-2E9C-101B-9397-08002B2CF9AE}" pid="4" name="CalculationRule">
    <vt:i4>0</vt:i4>
  </property>
</Properties>
</file>